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codeName="ThisWorkbook" defaultThemeVersion="124226"/>
  <mc:AlternateContent xmlns:mc="http://schemas.openxmlformats.org/markup-compatibility/2006">
    <mc:Choice Requires="x15">
      <x15ac:absPath xmlns:x15ac="http://schemas.microsoft.com/office/spreadsheetml/2010/11/ac" url="E:\PhamHoa\HaGiang\KeHoach2022\KH2022_BacMe\TonghopKH\"/>
    </mc:Choice>
  </mc:AlternateContent>
  <xr:revisionPtr revIDLastSave="0" documentId="13_ncr:1_{A738C39B-4D4D-4974-8ACD-2BCC84459470}" xr6:coauthVersionLast="46" xr6:coauthVersionMax="46" xr10:uidLastSave="{00000000-0000-0000-0000-000000000000}"/>
  <bookViews>
    <workbookView xWindow="13515" yWindow="0" windowWidth="14520" windowHeight="15375" firstSheet="1" activeTab="6" xr2:uid="{00000000-000D-0000-FFFF-FFFF00000000}"/>
  </bookViews>
  <sheets>
    <sheet name="foxz" sheetId="265" state="veryHidden" r:id="rId1"/>
    <sheet name="bia" sheetId="245" r:id="rId2"/>
    <sheet name="Sheet1" sheetId="276" state="hidden" r:id="rId3"/>
    <sheet name="01CH" sheetId="214" r:id="rId4"/>
    <sheet name="02CH" sheetId="235" r:id="rId5"/>
    <sheet name="06CH" sheetId="216" r:id="rId6"/>
    <sheet name="07CH" sheetId="217" r:id="rId7"/>
    <sheet name="08CH" sheetId="277" r:id="rId8"/>
    <sheet name="09CH" sheetId="219" r:id="rId9"/>
    <sheet name="10CH" sheetId="220" r:id="rId10"/>
    <sheet name="11CH" sheetId="221" r:id="rId11"/>
    <sheet name="13CH" sheetId="234" r:id="rId12"/>
    <sheet name="12CH(PA2)" sheetId="273" state="hidden" r:id="rId13"/>
    <sheet name="BDQH Kỳ Trước" sheetId="270" state="hidden" r:id="rId14"/>
    <sheet name="Biến động 2020-2030" sheetId="271" r:id="rId15"/>
    <sheet name="Đánh giá CMD đất QH 2016-2020" sheetId="274" state="hidden" r:id="rId16"/>
    <sheet name="KQ thực hiện đất CSD 2016-2020" sheetId="275" state="hidden" r:id="rId17"/>
  </sheets>
  <externalReferences>
    <externalReference r:id="rId18"/>
    <externalReference r:id="rId19"/>
    <externalReference r:id="rId20"/>
    <externalReference r:id="rId21"/>
  </externalReferences>
  <definedNames>
    <definedName name="_xlnm._FilterDatabase" localSheetId="9" hidden="1">'10CH'!#REF!</definedName>
    <definedName name="_xlnm.Print_Area" localSheetId="3">'01CH'!$A$1:$Q$66</definedName>
    <definedName name="_xlnm.Print_Area" localSheetId="4">'02CH'!$A$1:$G$66</definedName>
    <definedName name="_xlnm.Print_Area" localSheetId="5">'06CH'!$A$1:$Q$81</definedName>
    <definedName name="_xlnm.Print_Area" localSheetId="6">'07CH'!$A$1:$Q$40</definedName>
    <definedName name="_xlnm.Print_Area" localSheetId="8">'09CH'!$A$1:$Q$65</definedName>
    <definedName name="_xlnm.Print_Area" localSheetId="10">'11CH'!$A$1:$AC$64</definedName>
    <definedName name="_xlnm.Print_Area" localSheetId="12">'12CH(PA2)'!$A$1:$BJ$66</definedName>
    <definedName name="_xlnm.Print_Area" localSheetId="11">'13CH'!$A$1:$BJ$67</definedName>
    <definedName name="_xlnm.Print_Area" localSheetId="13">'BDQH Kỳ Trước'!$A$1:$H$64</definedName>
    <definedName name="_xlnm.Print_Area" localSheetId="14">'Biến động 2020-2030'!$A$1:$G$66</definedName>
    <definedName name="_xlnm.Print_Titles" localSheetId="9">'10CH'!$3:$4</definedName>
  </definedNames>
  <calcPr calcId="181029"/>
</workbook>
</file>

<file path=xl/calcChain.xml><?xml version="1.0" encoding="utf-8"?>
<calcChain xmlns="http://schemas.openxmlformats.org/spreadsheetml/2006/main">
  <c r="F9" i="271" l="1"/>
  <c r="E8" i="271"/>
  <c r="D8" i="271"/>
  <c r="G54" i="275" l="1"/>
  <c r="G53" i="275"/>
  <c r="G52" i="275"/>
  <c r="G51" i="275"/>
  <c r="G50" i="275"/>
  <c r="G49" i="275"/>
  <c r="G48" i="275"/>
  <c r="F48" i="275"/>
  <c r="E47" i="275"/>
  <c r="G47" i="275" s="1"/>
  <c r="G46" i="275"/>
  <c r="F46" i="275"/>
  <c r="G45" i="275"/>
  <c r="F45" i="275"/>
  <c r="E44" i="275"/>
  <c r="F44" i="275" s="1"/>
  <c r="G43" i="275"/>
  <c r="G42" i="275"/>
  <c r="G41" i="275"/>
  <c r="G40" i="275"/>
  <c r="E39" i="275"/>
  <c r="G39" i="275" s="1"/>
  <c r="G38" i="275"/>
  <c r="E37" i="275"/>
  <c r="G37" i="275" s="1"/>
  <c r="G36" i="275"/>
  <c r="G35" i="275"/>
  <c r="E34" i="275"/>
  <c r="G34" i="275" s="1"/>
  <c r="E33" i="275"/>
  <c r="G33" i="275" s="1"/>
  <c r="E32" i="275"/>
  <c r="G32" i="275" s="1"/>
  <c r="E31" i="275"/>
  <c r="G31" i="275" s="1"/>
  <c r="G30" i="275"/>
  <c r="G29" i="275"/>
  <c r="G28" i="275"/>
  <c r="E27" i="275"/>
  <c r="G27" i="275" s="1"/>
  <c r="E26" i="275"/>
  <c r="G26" i="275" s="1"/>
  <c r="D26" i="275"/>
  <c r="E25" i="275"/>
  <c r="G25" i="275" s="1"/>
  <c r="E24" i="275"/>
  <c r="G24" i="275" s="1"/>
  <c r="E23" i="275"/>
  <c r="G23" i="275" s="1"/>
  <c r="E22" i="275"/>
  <c r="F22" i="275" s="1"/>
  <c r="E21" i="275"/>
  <c r="G21" i="275" s="1"/>
  <c r="E20" i="275"/>
  <c r="G20" i="275" s="1"/>
  <c r="E19" i="275"/>
  <c r="F19" i="275" s="1"/>
  <c r="E18" i="275"/>
  <c r="G18" i="275" s="1"/>
  <c r="E17" i="275"/>
  <c r="G17" i="275" s="1"/>
  <c r="E16" i="275"/>
  <c r="F16" i="275" s="1"/>
  <c r="G15" i="275"/>
  <c r="E14" i="275"/>
  <c r="F14" i="275" s="1"/>
  <c r="E13" i="275"/>
  <c r="G13" i="275" s="1"/>
  <c r="E12" i="275"/>
  <c r="G12" i="275" s="1"/>
  <c r="G11" i="275"/>
  <c r="G10" i="275"/>
  <c r="G9" i="275"/>
  <c r="G8" i="275"/>
  <c r="E7" i="275"/>
  <c r="G7" i="275" s="1"/>
  <c r="A3" i="275"/>
  <c r="E27" i="274"/>
  <c r="G27" i="274" s="1"/>
  <c r="E26" i="274"/>
  <c r="F26" i="274" s="1"/>
  <c r="E25" i="274"/>
  <c r="G25" i="274" s="1"/>
  <c r="E24" i="274"/>
  <c r="G24" i="274" s="1"/>
  <c r="E23" i="274"/>
  <c r="G23" i="274" s="1"/>
  <c r="E22" i="274"/>
  <c r="G22" i="274" s="1"/>
  <c r="E21" i="274"/>
  <c r="G21" i="274" s="1"/>
  <c r="E20" i="274"/>
  <c r="G20" i="274" s="1"/>
  <c r="E19" i="274"/>
  <c r="G19" i="274" s="1"/>
  <c r="E18" i="274"/>
  <c r="G18" i="274" s="1"/>
  <c r="E17" i="274"/>
  <c r="G17" i="274" s="1"/>
  <c r="E16" i="274"/>
  <c r="G16" i="274" s="1"/>
  <c r="E15" i="274"/>
  <c r="F15" i="274" s="1"/>
  <c r="E14" i="274"/>
  <c r="G14" i="274" s="1"/>
  <c r="E13" i="274"/>
  <c r="G13" i="274" s="1"/>
  <c r="E12" i="274"/>
  <c r="G12" i="274" s="1"/>
  <c r="E11" i="274"/>
  <c r="F11" i="274" s="1"/>
  <c r="E10" i="274"/>
  <c r="F10" i="274" s="1"/>
  <c r="E9" i="274"/>
  <c r="G9" i="274" s="1"/>
  <c r="E8" i="274"/>
  <c r="G8" i="274" s="1"/>
  <c r="E7" i="274"/>
  <c r="F7" i="274" s="1"/>
  <c r="A3" i="274"/>
  <c r="E50" i="271"/>
  <c r="G14" i="275" l="1"/>
  <c r="F26" i="275"/>
  <c r="F17" i="274"/>
  <c r="G10" i="274"/>
  <c r="G19" i="275"/>
  <c r="G22" i="275"/>
  <c r="F25" i="275"/>
  <c r="G15" i="274"/>
  <c r="F13" i="275"/>
  <c r="F14" i="274"/>
  <c r="G44" i="275"/>
  <c r="G11" i="274"/>
  <c r="G7" i="274"/>
  <c r="G26" i="274"/>
  <c r="G16" i="275"/>
  <c r="F12" i="275"/>
  <c r="F18" i="275"/>
  <c r="F24" i="275"/>
  <c r="F7" i="275"/>
  <c r="F17" i="275"/>
  <c r="F23" i="275"/>
  <c r="F47" i="275"/>
  <c r="F13" i="274"/>
  <c r="F12" i="274"/>
  <c r="F27" i="274"/>
  <c r="F9" i="274"/>
  <c r="F8" i="274"/>
  <c r="K7" i="220"/>
  <c r="AL653" i="220"/>
  <c r="K653" i="220" s="1"/>
  <c r="R652" i="220"/>
  <c r="K652" i="220" s="1"/>
  <c r="K651" i="220"/>
  <c r="J651" i="220"/>
  <c r="I651" i="220" s="1"/>
  <c r="H651" i="220" s="1"/>
  <c r="K650" i="220"/>
  <c r="J650" i="220"/>
  <c r="K649" i="220"/>
  <c r="J649" i="220"/>
  <c r="K648" i="220"/>
  <c r="J648" i="220"/>
  <c r="I648" i="220" s="1"/>
  <c r="H648" i="220" s="1"/>
  <c r="K647" i="220"/>
  <c r="J647" i="220"/>
  <c r="I647" i="220" s="1"/>
  <c r="H647" i="220" s="1"/>
  <c r="K646" i="220"/>
  <c r="J646" i="220"/>
  <c r="I646" i="220" s="1"/>
  <c r="H646" i="220" s="1"/>
  <c r="K645" i="220"/>
  <c r="J645" i="220"/>
  <c r="I645" i="220"/>
  <c r="H645" i="220" s="1"/>
  <c r="K644" i="220"/>
  <c r="J644" i="220"/>
  <c r="I644" i="220" s="1"/>
  <c r="H644" i="220" s="1"/>
  <c r="K643" i="220"/>
  <c r="J643" i="220"/>
  <c r="I643" i="220" s="1"/>
  <c r="H643" i="220" s="1"/>
  <c r="K642" i="220"/>
  <c r="J642" i="220"/>
  <c r="I642" i="220" s="1"/>
  <c r="H642" i="220" s="1"/>
  <c r="K641" i="220"/>
  <c r="J641" i="220"/>
  <c r="I641" i="220" s="1"/>
  <c r="H641" i="220" s="1"/>
  <c r="K640" i="220"/>
  <c r="J640" i="220"/>
  <c r="I640" i="220" s="1"/>
  <c r="H640" i="220" s="1"/>
  <c r="K639" i="220"/>
  <c r="J639" i="220"/>
  <c r="I639" i="220" s="1"/>
  <c r="H639" i="220" s="1"/>
  <c r="K638" i="220"/>
  <c r="J638" i="220"/>
  <c r="I638" i="220"/>
  <c r="H638" i="220" s="1"/>
  <c r="K637" i="220"/>
  <c r="J637" i="220"/>
  <c r="I637" i="220" s="1"/>
  <c r="H637" i="220" s="1"/>
  <c r="K636" i="220"/>
  <c r="J636" i="220"/>
  <c r="I636" i="220" s="1"/>
  <c r="H636" i="220" s="1"/>
  <c r="K635" i="220"/>
  <c r="J635" i="220"/>
  <c r="I635" i="220" s="1"/>
  <c r="H635" i="220" s="1"/>
  <c r="K634" i="220"/>
  <c r="J634" i="220"/>
  <c r="I634" i="220"/>
  <c r="H634" i="220" s="1"/>
  <c r="K633" i="220"/>
  <c r="J633" i="220"/>
  <c r="I633" i="220" s="1"/>
  <c r="H633" i="220" s="1"/>
  <c r="K632" i="220"/>
  <c r="J632" i="220"/>
  <c r="I632" i="220" s="1"/>
  <c r="H632" i="220" s="1"/>
  <c r="K631" i="220"/>
  <c r="J631" i="220"/>
  <c r="I631" i="220" s="1"/>
  <c r="H631" i="220" s="1"/>
  <c r="K630" i="220"/>
  <c r="J630" i="220"/>
  <c r="I630" i="220" s="1"/>
  <c r="H630" i="220" s="1"/>
  <c r="K629" i="220"/>
  <c r="J629" i="220"/>
  <c r="I629" i="220" s="1"/>
  <c r="H629" i="220" s="1"/>
  <c r="K628" i="220"/>
  <c r="J628" i="220"/>
  <c r="I628" i="220" s="1"/>
  <c r="H628" i="220" s="1"/>
  <c r="K627" i="220"/>
  <c r="J627" i="220"/>
  <c r="I627" i="220" s="1"/>
  <c r="H627" i="220"/>
  <c r="K626" i="220"/>
  <c r="J626" i="220"/>
  <c r="I626" i="220" s="1"/>
  <c r="H626" i="220" s="1"/>
  <c r="K625" i="220"/>
  <c r="J625" i="220"/>
  <c r="I625" i="220" s="1"/>
  <c r="H625" i="220" s="1"/>
  <c r="K624" i="220"/>
  <c r="J624" i="220"/>
  <c r="K623" i="220"/>
  <c r="J623" i="220"/>
  <c r="I623" i="220"/>
  <c r="H623" i="220" s="1"/>
  <c r="K622" i="220"/>
  <c r="J622" i="220"/>
  <c r="I622" i="220" s="1"/>
  <c r="H622" i="220" s="1"/>
  <c r="K621" i="220"/>
  <c r="J621" i="220"/>
  <c r="I621" i="220" s="1"/>
  <c r="H621" i="220" s="1"/>
  <c r="K620" i="220"/>
  <c r="J620" i="220"/>
  <c r="I620" i="220" s="1"/>
  <c r="H620" i="220" s="1"/>
  <c r="K619" i="220"/>
  <c r="J619" i="220"/>
  <c r="I619" i="220"/>
  <c r="H619" i="220" s="1"/>
  <c r="K618" i="220"/>
  <c r="J618" i="220"/>
  <c r="I618" i="220" s="1"/>
  <c r="H618" i="220" s="1"/>
  <c r="K617" i="220"/>
  <c r="J617" i="220"/>
  <c r="I617" i="220" s="1"/>
  <c r="H617" i="220" s="1"/>
  <c r="K616" i="220"/>
  <c r="J616" i="220"/>
  <c r="I616" i="220" s="1"/>
  <c r="H616" i="220" s="1"/>
  <c r="K615" i="220"/>
  <c r="J615" i="220"/>
  <c r="I615" i="220" s="1"/>
  <c r="H615" i="220" s="1"/>
  <c r="K614" i="220"/>
  <c r="J614" i="220"/>
  <c r="I614" i="220" s="1"/>
  <c r="H614" i="220" s="1"/>
  <c r="K613" i="220"/>
  <c r="J613" i="220"/>
  <c r="I613" i="220" s="1"/>
  <c r="H613" i="220" s="1"/>
  <c r="K612" i="220"/>
  <c r="J612" i="220"/>
  <c r="I612" i="220" s="1"/>
  <c r="H612" i="220" s="1"/>
  <c r="K611" i="220"/>
  <c r="J611" i="220"/>
  <c r="I611" i="220"/>
  <c r="H611" i="220" s="1"/>
  <c r="K610" i="220"/>
  <c r="J610" i="220"/>
  <c r="I610" i="220" s="1"/>
  <c r="H610" i="220" s="1"/>
  <c r="K609" i="220"/>
  <c r="J609" i="220"/>
  <c r="I609" i="220" s="1"/>
  <c r="H609" i="220" s="1"/>
  <c r="K608" i="220"/>
  <c r="J608" i="220"/>
  <c r="I608" i="220" s="1"/>
  <c r="H608" i="220" s="1"/>
  <c r="K607" i="220"/>
  <c r="J607" i="220"/>
  <c r="I607" i="220" s="1"/>
  <c r="H607" i="220" s="1"/>
  <c r="K606" i="220"/>
  <c r="J606" i="220"/>
  <c r="I606" i="220" s="1"/>
  <c r="H606" i="220" s="1"/>
  <c r="K605" i="220"/>
  <c r="J605" i="220"/>
  <c r="I605" i="220" s="1"/>
  <c r="H605" i="220" s="1"/>
  <c r="K604" i="220"/>
  <c r="J604" i="220"/>
  <c r="I604" i="220" s="1"/>
  <c r="H604" i="220" s="1"/>
  <c r="K603" i="220"/>
  <c r="J603" i="220"/>
  <c r="I603" i="220"/>
  <c r="H603" i="220" s="1"/>
  <c r="K602" i="220"/>
  <c r="J602" i="220"/>
  <c r="I602" i="220" s="1"/>
  <c r="H602" i="220" s="1"/>
  <c r="K601" i="220"/>
  <c r="J601" i="220"/>
  <c r="I601" i="220" s="1"/>
  <c r="H601" i="220" s="1"/>
  <c r="K600" i="220"/>
  <c r="J600" i="220"/>
  <c r="I600" i="220" s="1"/>
  <c r="H600" i="220" s="1"/>
  <c r="K599" i="220"/>
  <c r="J599" i="220"/>
  <c r="I599" i="220" s="1"/>
  <c r="H599" i="220" s="1"/>
  <c r="K598" i="220"/>
  <c r="J598" i="220"/>
  <c r="I598" i="220" s="1"/>
  <c r="H598" i="220" s="1"/>
  <c r="K597" i="220"/>
  <c r="J597" i="220"/>
  <c r="I597" i="220" s="1"/>
  <c r="H597" i="220" s="1"/>
  <c r="K596" i="220"/>
  <c r="J596" i="220"/>
  <c r="I596" i="220" s="1"/>
  <c r="H596" i="220" s="1"/>
  <c r="K595" i="220"/>
  <c r="J595" i="220"/>
  <c r="I595" i="220" s="1"/>
  <c r="H595" i="220" s="1"/>
  <c r="K594" i="220"/>
  <c r="J594" i="220"/>
  <c r="I594" i="220" s="1"/>
  <c r="H594" i="220" s="1"/>
  <c r="K593" i="220"/>
  <c r="J593" i="220"/>
  <c r="I593" i="220" s="1"/>
  <c r="H593" i="220" s="1"/>
  <c r="K592" i="220"/>
  <c r="J592" i="220"/>
  <c r="I592" i="220" s="1"/>
  <c r="H592" i="220" s="1"/>
  <c r="K591" i="220"/>
  <c r="J591" i="220"/>
  <c r="I591" i="220" s="1"/>
  <c r="H591" i="220" s="1"/>
  <c r="K590" i="220"/>
  <c r="J590" i="220"/>
  <c r="I590" i="220" s="1"/>
  <c r="H590" i="220" s="1"/>
  <c r="K589" i="220"/>
  <c r="J589" i="220"/>
  <c r="I589" i="220" s="1"/>
  <c r="H589" i="220" s="1"/>
  <c r="K588" i="220"/>
  <c r="J588" i="220"/>
  <c r="I588" i="220" s="1"/>
  <c r="H588" i="220" s="1"/>
  <c r="K587" i="220"/>
  <c r="J587" i="220"/>
  <c r="I587" i="220"/>
  <c r="H587" i="220" s="1"/>
  <c r="K586" i="220"/>
  <c r="J586" i="220"/>
  <c r="I586" i="220" s="1"/>
  <c r="H586" i="220" s="1"/>
  <c r="K585" i="220"/>
  <c r="J585" i="220"/>
  <c r="I585" i="220" s="1"/>
  <c r="H585" i="220" s="1"/>
  <c r="K584" i="220"/>
  <c r="J584" i="220"/>
  <c r="I584" i="220" s="1"/>
  <c r="H584" i="220" s="1"/>
  <c r="K583" i="220"/>
  <c r="J583" i="220"/>
  <c r="I583" i="220" s="1"/>
  <c r="H583" i="220" s="1"/>
  <c r="K582" i="220"/>
  <c r="J582" i="220"/>
  <c r="I582" i="220" s="1"/>
  <c r="H582" i="220" s="1"/>
  <c r="K581" i="220"/>
  <c r="J581" i="220"/>
  <c r="I581" i="220" s="1"/>
  <c r="H581" i="220" s="1"/>
  <c r="K580" i="220"/>
  <c r="J580" i="220"/>
  <c r="I580" i="220" s="1"/>
  <c r="H580" i="220" s="1"/>
  <c r="K579" i="220"/>
  <c r="J579" i="220"/>
  <c r="I579" i="220" s="1"/>
  <c r="H579" i="220" s="1"/>
  <c r="K578" i="220"/>
  <c r="J578" i="220"/>
  <c r="I578" i="220" s="1"/>
  <c r="H578" i="220" s="1"/>
  <c r="K577" i="220"/>
  <c r="J577" i="220"/>
  <c r="I577" i="220" s="1"/>
  <c r="H577" i="220" s="1"/>
  <c r="K576" i="220"/>
  <c r="J576" i="220"/>
  <c r="I576" i="220" s="1"/>
  <c r="H576" i="220" s="1"/>
  <c r="K575" i="220"/>
  <c r="J575" i="220"/>
  <c r="I575" i="220" s="1"/>
  <c r="H575" i="220" s="1"/>
  <c r="K574" i="220"/>
  <c r="J574" i="220"/>
  <c r="I574" i="220" s="1"/>
  <c r="H574" i="220" s="1"/>
  <c r="K573" i="220"/>
  <c r="J573" i="220"/>
  <c r="I573" i="220" s="1"/>
  <c r="H573" i="220" s="1"/>
  <c r="K572" i="220"/>
  <c r="J572" i="220"/>
  <c r="I572" i="220" s="1"/>
  <c r="H572" i="220" s="1"/>
  <c r="K571" i="220"/>
  <c r="J571" i="220"/>
  <c r="I571" i="220" s="1"/>
  <c r="H571" i="220" s="1"/>
  <c r="K570" i="220"/>
  <c r="J570" i="220"/>
  <c r="I570" i="220" s="1"/>
  <c r="H570" i="220" s="1"/>
  <c r="K569" i="220"/>
  <c r="J569" i="220"/>
  <c r="I569" i="220" s="1"/>
  <c r="H569" i="220" s="1"/>
  <c r="K568" i="220"/>
  <c r="J568" i="220"/>
  <c r="I568" i="220" s="1"/>
  <c r="H568" i="220" s="1"/>
  <c r="K567" i="220"/>
  <c r="J567" i="220"/>
  <c r="I567" i="220"/>
  <c r="H567" i="220"/>
  <c r="K566" i="220"/>
  <c r="J566" i="220"/>
  <c r="I566" i="220" s="1"/>
  <c r="H566" i="220" s="1"/>
  <c r="K565" i="220"/>
  <c r="J565" i="220"/>
  <c r="I565" i="220" s="1"/>
  <c r="H565" i="220" s="1"/>
  <c r="K564" i="220"/>
  <c r="J564" i="220"/>
  <c r="I564" i="220" s="1"/>
  <c r="H564" i="220" s="1"/>
  <c r="K563" i="220"/>
  <c r="J563" i="220"/>
  <c r="I563" i="220"/>
  <c r="H563" i="220" s="1"/>
  <c r="K562" i="220"/>
  <c r="J562" i="220"/>
  <c r="I562" i="220" s="1"/>
  <c r="H562" i="220" s="1"/>
  <c r="K561" i="220"/>
  <c r="J561" i="220"/>
  <c r="I561" i="220" s="1"/>
  <c r="H561" i="220" s="1"/>
  <c r="K560" i="220"/>
  <c r="J560" i="220"/>
  <c r="I560" i="220" s="1"/>
  <c r="H560" i="220" s="1"/>
  <c r="K559" i="220"/>
  <c r="J559" i="220"/>
  <c r="I559" i="220" s="1"/>
  <c r="H559" i="220"/>
  <c r="K558" i="220"/>
  <c r="J558" i="220"/>
  <c r="I558" i="220" s="1"/>
  <c r="H558" i="220" s="1"/>
  <c r="K557" i="220"/>
  <c r="J557" i="220"/>
  <c r="I557" i="220" s="1"/>
  <c r="H557" i="220" s="1"/>
  <c r="K556" i="220"/>
  <c r="J556" i="220"/>
  <c r="I556" i="220" s="1"/>
  <c r="H556" i="220" s="1"/>
  <c r="K555" i="220"/>
  <c r="J555" i="220"/>
  <c r="I555" i="220" s="1"/>
  <c r="H555" i="220" s="1"/>
  <c r="K554" i="220"/>
  <c r="J554" i="220"/>
  <c r="I554" i="220"/>
  <c r="H554" i="220" s="1"/>
  <c r="K553" i="220"/>
  <c r="J553" i="220"/>
  <c r="I553" i="220"/>
  <c r="H553" i="220" s="1"/>
  <c r="K552" i="220"/>
  <c r="J552" i="220"/>
  <c r="I552" i="220" s="1"/>
  <c r="H552" i="220" s="1"/>
  <c r="K550" i="220"/>
  <c r="J550" i="220"/>
  <c r="I550" i="220"/>
  <c r="H550" i="220" s="1"/>
  <c r="K549" i="220"/>
  <c r="J549" i="220"/>
  <c r="I549" i="220" s="1"/>
  <c r="H549" i="220" s="1"/>
  <c r="K548" i="220"/>
  <c r="J548" i="220"/>
  <c r="I548" i="220" s="1"/>
  <c r="H548" i="220" s="1"/>
  <c r="K547" i="220"/>
  <c r="J547" i="220"/>
  <c r="I547" i="220" s="1"/>
  <c r="H547" i="220" s="1"/>
  <c r="K546" i="220"/>
  <c r="J546" i="220"/>
  <c r="I546" i="220" s="1"/>
  <c r="H546" i="220" s="1"/>
  <c r="K545" i="220"/>
  <c r="J545" i="220"/>
  <c r="I545" i="220" s="1"/>
  <c r="H545" i="220" s="1"/>
  <c r="K544" i="220"/>
  <c r="J544" i="220"/>
  <c r="I544" i="220" s="1"/>
  <c r="H544" i="220" s="1"/>
  <c r="K543" i="220"/>
  <c r="J543" i="220"/>
  <c r="I543" i="220" s="1"/>
  <c r="H543" i="220" s="1"/>
  <c r="K542" i="220"/>
  <c r="J542" i="220"/>
  <c r="I542" i="220" s="1"/>
  <c r="H542" i="220" s="1"/>
  <c r="K541" i="220"/>
  <c r="J541" i="220"/>
  <c r="I541" i="220" s="1"/>
  <c r="H541" i="220" s="1"/>
  <c r="K540" i="220"/>
  <c r="J540" i="220"/>
  <c r="I540" i="220" s="1"/>
  <c r="H540" i="220" s="1"/>
  <c r="K539" i="220"/>
  <c r="J539" i="220"/>
  <c r="I539" i="220" s="1"/>
  <c r="H539" i="220" s="1"/>
  <c r="K538" i="220"/>
  <c r="J538" i="220"/>
  <c r="I538" i="220"/>
  <c r="H538" i="220" s="1"/>
  <c r="K537" i="220"/>
  <c r="J537" i="220"/>
  <c r="I537" i="220" s="1"/>
  <c r="H537" i="220" s="1"/>
  <c r="K536" i="220"/>
  <c r="J536" i="220"/>
  <c r="I536" i="220"/>
  <c r="H536" i="220" s="1"/>
  <c r="K535" i="220"/>
  <c r="J535" i="220"/>
  <c r="I535" i="220" s="1"/>
  <c r="H535" i="220" s="1"/>
  <c r="K534" i="220"/>
  <c r="J534" i="220"/>
  <c r="I534" i="220"/>
  <c r="H534" i="220" s="1"/>
  <c r="K533" i="220"/>
  <c r="J533" i="220"/>
  <c r="I533" i="220" s="1"/>
  <c r="H533" i="220"/>
  <c r="K532" i="220"/>
  <c r="J532" i="220"/>
  <c r="I532" i="220"/>
  <c r="H532" i="220" s="1"/>
  <c r="K531" i="220"/>
  <c r="J531" i="220"/>
  <c r="I531" i="220" s="1"/>
  <c r="H531" i="220" s="1"/>
  <c r="K530" i="220"/>
  <c r="J530" i="220"/>
  <c r="I530" i="220" s="1"/>
  <c r="H530" i="220" s="1"/>
  <c r="K529" i="220"/>
  <c r="J529" i="220"/>
  <c r="I529" i="220" s="1"/>
  <c r="H529" i="220" s="1"/>
  <c r="K528" i="220"/>
  <c r="J528" i="220"/>
  <c r="I528" i="220" s="1"/>
  <c r="H528" i="220" s="1"/>
  <c r="K527" i="220"/>
  <c r="J527" i="220"/>
  <c r="I527" i="220" s="1"/>
  <c r="H527" i="220" s="1"/>
  <c r="K526" i="220"/>
  <c r="J526" i="220"/>
  <c r="I526" i="220"/>
  <c r="H526" i="220" s="1"/>
  <c r="K525" i="220"/>
  <c r="J525" i="220"/>
  <c r="I525" i="220" s="1"/>
  <c r="H525" i="220" s="1"/>
  <c r="K524" i="220"/>
  <c r="J524" i="220"/>
  <c r="I524" i="220" s="1"/>
  <c r="H524" i="220" s="1"/>
  <c r="K523" i="220"/>
  <c r="J523" i="220"/>
  <c r="I523" i="220" s="1"/>
  <c r="H523" i="220" s="1"/>
  <c r="K522" i="220"/>
  <c r="J522" i="220"/>
  <c r="K521" i="220"/>
  <c r="J521" i="220"/>
  <c r="I521" i="220" s="1"/>
  <c r="H521" i="220" s="1"/>
  <c r="K520" i="220"/>
  <c r="J520" i="220"/>
  <c r="I520" i="220"/>
  <c r="H520" i="220" s="1"/>
  <c r="K519" i="220"/>
  <c r="J519" i="220"/>
  <c r="I519" i="220" s="1"/>
  <c r="H519" i="220" s="1"/>
  <c r="K518" i="220"/>
  <c r="J518" i="220"/>
  <c r="I518" i="220"/>
  <c r="H518" i="220" s="1"/>
  <c r="K517" i="220"/>
  <c r="J517" i="220"/>
  <c r="I517" i="220" s="1"/>
  <c r="H517" i="220" s="1"/>
  <c r="K516" i="220"/>
  <c r="J516" i="220"/>
  <c r="I516" i="220" s="1"/>
  <c r="H516" i="220" s="1"/>
  <c r="K515" i="220"/>
  <c r="J515" i="220"/>
  <c r="I515" i="220" s="1"/>
  <c r="H515" i="220" s="1"/>
  <c r="K514" i="220"/>
  <c r="J514" i="220"/>
  <c r="I514" i="220"/>
  <c r="H514" i="220" s="1"/>
  <c r="K513" i="220"/>
  <c r="J513" i="220"/>
  <c r="I513" i="220" s="1"/>
  <c r="H513" i="220" s="1"/>
  <c r="K512" i="220"/>
  <c r="K511" i="220"/>
  <c r="J511" i="220"/>
  <c r="I511" i="220" s="1"/>
  <c r="H511" i="220" s="1"/>
  <c r="K510" i="220"/>
  <c r="J510" i="220"/>
  <c r="I510" i="220" s="1"/>
  <c r="H510" i="220" s="1"/>
  <c r="K509" i="220"/>
  <c r="J509" i="220"/>
  <c r="I509" i="220" s="1"/>
  <c r="H509" i="220" s="1"/>
  <c r="K508" i="220"/>
  <c r="J508" i="220"/>
  <c r="I508" i="220" s="1"/>
  <c r="H508" i="220"/>
  <c r="K507" i="220"/>
  <c r="J507" i="220"/>
  <c r="I507" i="220" s="1"/>
  <c r="H507" i="220" s="1"/>
  <c r="K506" i="220"/>
  <c r="J506" i="220"/>
  <c r="I506" i="220" s="1"/>
  <c r="H506" i="220" s="1"/>
  <c r="K505" i="220"/>
  <c r="J505" i="220"/>
  <c r="I505" i="220"/>
  <c r="H505" i="220" s="1"/>
  <c r="K504" i="220"/>
  <c r="J504" i="220"/>
  <c r="I504" i="220" s="1"/>
  <c r="H504" i="220" s="1"/>
  <c r="K503" i="220"/>
  <c r="J503" i="220"/>
  <c r="I503" i="220" s="1"/>
  <c r="H503" i="220" s="1"/>
  <c r="K502" i="220"/>
  <c r="J502" i="220"/>
  <c r="I502" i="220" s="1"/>
  <c r="H502" i="220"/>
  <c r="K501" i="220"/>
  <c r="J501" i="220"/>
  <c r="I501" i="220" s="1"/>
  <c r="H501" i="220" s="1"/>
  <c r="K500" i="220"/>
  <c r="J500" i="220"/>
  <c r="I500" i="220" s="1"/>
  <c r="H500" i="220"/>
  <c r="K499" i="220"/>
  <c r="J499" i="220"/>
  <c r="I499" i="220" s="1"/>
  <c r="H499" i="220" s="1"/>
  <c r="K498" i="220"/>
  <c r="J498" i="220"/>
  <c r="I498" i="220" s="1"/>
  <c r="H498" i="220" s="1"/>
  <c r="K497" i="220"/>
  <c r="J497" i="220"/>
  <c r="I497" i="220" s="1"/>
  <c r="H497" i="220" s="1"/>
  <c r="K496" i="220"/>
  <c r="J496" i="220"/>
  <c r="I496" i="220" s="1"/>
  <c r="H496" i="220" s="1"/>
  <c r="K495" i="220"/>
  <c r="J495" i="220"/>
  <c r="I495" i="220" s="1"/>
  <c r="H495" i="220" s="1"/>
  <c r="K494" i="220"/>
  <c r="J494" i="220"/>
  <c r="I494" i="220"/>
  <c r="H494" i="220" s="1"/>
  <c r="K493" i="220"/>
  <c r="J493" i="220"/>
  <c r="I493" i="220" s="1"/>
  <c r="H493" i="220" s="1"/>
  <c r="K492" i="220"/>
  <c r="J492" i="220"/>
  <c r="I492" i="220"/>
  <c r="H492" i="220" s="1"/>
  <c r="K491" i="220"/>
  <c r="J491" i="220"/>
  <c r="I491" i="220" s="1"/>
  <c r="H491" i="220" s="1"/>
  <c r="K490" i="220"/>
  <c r="J490" i="220"/>
  <c r="I490" i="220" s="1"/>
  <c r="H490" i="220" s="1"/>
  <c r="K489" i="220"/>
  <c r="J489" i="220"/>
  <c r="I489" i="220" s="1"/>
  <c r="H489" i="220" s="1"/>
  <c r="K488" i="220"/>
  <c r="J488" i="220"/>
  <c r="I488" i="220" s="1"/>
  <c r="H488" i="220"/>
  <c r="K487" i="220"/>
  <c r="J487" i="220"/>
  <c r="I487" i="220" s="1"/>
  <c r="H487" i="220" s="1"/>
  <c r="K486" i="220"/>
  <c r="J486" i="220"/>
  <c r="I486" i="220" s="1"/>
  <c r="H486" i="220"/>
  <c r="K485" i="220"/>
  <c r="J485" i="220"/>
  <c r="I485" i="220" s="1"/>
  <c r="H485" i="220" s="1"/>
  <c r="K484" i="220"/>
  <c r="J484" i="220"/>
  <c r="I484" i="220" s="1"/>
  <c r="H484" i="220" s="1"/>
  <c r="K483" i="220"/>
  <c r="J483" i="220"/>
  <c r="I483" i="220"/>
  <c r="H483" i="220" s="1"/>
  <c r="K482" i="220"/>
  <c r="J482" i="220"/>
  <c r="I482" i="220" s="1"/>
  <c r="H482" i="220" s="1"/>
  <c r="K481" i="220"/>
  <c r="J481" i="220"/>
  <c r="I481" i="220" s="1"/>
  <c r="H481" i="220" s="1"/>
  <c r="K480" i="220"/>
  <c r="J480" i="220"/>
  <c r="I480" i="220" s="1"/>
  <c r="H480" i="220"/>
  <c r="K479" i="220"/>
  <c r="J479" i="220"/>
  <c r="I479" i="220" s="1"/>
  <c r="H479" i="220" s="1"/>
  <c r="K478" i="220"/>
  <c r="J478" i="220"/>
  <c r="I478" i="220" s="1"/>
  <c r="H478" i="220"/>
  <c r="K477" i="220"/>
  <c r="J477" i="220"/>
  <c r="I477" i="220" s="1"/>
  <c r="H477" i="220" s="1"/>
  <c r="K476" i="220"/>
  <c r="J476" i="220"/>
  <c r="I476" i="220" s="1"/>
  <c r="H476" i="220" s="1"/>
  <c r="K475" i="220"/>
  <c r="J475" i="220"/>
  <c r="I475" i="220"/>
  <c r="H475" i="220" s="1"/>
  <c r="K474" i="220"/>
  <c r="J474" i="220"/>
  <c r="I474" i="220" s="1"/>
  <c r="H474" i="220" s="1"/>
  <c r="K473" i="220"/>
  <c r="J473" i="220"/>
  <c r="I473" i="220" s="1"/>
  <c r="H473" i="220" s="1"/>
  <c r="K472" i="220"/>
  <c r="J472" i="220"/>
  <c r="I472" i="220" s="1"/>
  <c r="H472" i="220"/>
  <c r="K471" i="220"/>
  <c r="J471" i="220"/>
  <c r="I471" i="220" s="1"/>
  <c r="H471" i="220" s="1"/>
  <c r="K470" i="220"/>
  <c r="J470" i="220"/>
  <c r="I470" i="220" s="1"/>
  <c r="H470" i="220"/>
  <c r="K469" i="220"/>
  <c r="J469" i="220"/>
  <c r="I469" i="220" s="1"/>
  <c r="H469" i="220" s="1"/>
  <c r="K468" i="220"/>
  <c r="J468" i="220"/>
  <c r="I468" i="220" s="1"/>
  <c r="H468" i="220" s="1"/>
  <c r="K467" i="220"/>
  <c r="J467" i="220"/>
  <c r="I467" i="220"/>
  <c r="H467" i="220" s="1"/>
  <c r="K466" i="220"/>
  <c r="J466" i="220"/>
  <c r="I466" i="220" s="1"/>
  <c r="H466" i="220" s="1"/>
  <c r="K465" i="220"/>
  <c r="J465" i="220"/>
  <c r="I465" i="220" s="1"/>
  <c r="H465" i="220" s="1"/>
  <c r="K464" i="220"/>
  <c r="J464" i="220"/>
  <c r="I464" i="220" s="1"/>
  <c r="H464" i="220"/>
  <c r="J463" i="220"/>
  <c r="I463" i="220" s="1"/>
  <c r="H463" i="220" s="1"/>
  <c r="K462" i="220"/>
  <c r="J462" i="220"/>
  <c r="I462" i="220"/>
  <c r="H462" i="220" s="1"/>
  <c r="K461" i="220"/>
  <c r="J461" i="220"/>
  <c r="I461" i="220" s="1"/>
  <c r="H461" i="220" s="1"/>
  <c r="K460" i="220"/>
  <c r="J460" i="220"/>
  <c r="I460" i="220" s="1"/>
  <c r="H460" i="220" s="1"/>
  <c r="K459" i="220"/>
  <c r="J459" i="220"/>
  <c r="I459" i="220" s="1"/>
  <c r="H459" i="220"/>
  <c r="K458" i="220"/>
  <c r="J458" i="220"/>
  <c r="I458" i="220" s="1"/>
  <c r="H458" i="220" s="1"/>
  <c r="K457" i="220"/>
  <c r="J457" i="220"/>
  <c r="I457" i="220" s="1"/>
  <c r="H457" i="220" s="1"/>
  <c r="K456" i="220"/>
  <c r="J456" i="220"/>
  <c r="I456" i="220" s="1"/>
  <c r="H456" i="220" s="1"/>
  <c r="K455" i="220"/>
  <c r="J455" i="220"/>
  <c r="I455" i="220" s="1"/>
  <c r="H455" i="220" s="1"/>
  <c r="K454" i="220"/>
  <c r="J454" i="220"/>
  <c r="I454" i="220" s="1"/>
  <c r="H454" i="220" s="1"/>
  <c r="K453" i="220"/>
  <c r="J453" i="220"/>
  <c r="I453" i="220" s="1"/>
  <c r="H453" i="220" s="1"/>
  <c r="K452" i="220"/>
  <c r="J452" i="220"/>
  <c r="I452" i="220" s="1"/>
  <c r="H452" i="220" s="1"/>
  <c r="K451" i="220"/>
  <c r="J451" i="220"/>
  <c r="I451" i="220" s="1"/>
  <c r="H451" i="220" s="1"/>
  <c r="K450" i="220"/>
  <c r="J450" i="220"/>
  <c r="I450" i="220" s="1"/>
  <c r="H450" i="220" s="1"/>
  <c r="K449" i="220"/>
  <c r="J449" i="220"/>
  <c r="I449" i="220" s="1"/>
  <c r="H449" i="220" s="1"/>
  <c r="K448" i="220"/>
  <c r="J448" i="220"/>
  <c r="I448" i="220"/>
  <c r="H448" i="220" s="1"/>
  <c r="K447" i="220"/>
  <c r="J447" i="220"/>
  <c r="I447" i="220" s="1"/>
  <c r="H447" i="220" s="1"/>
  <c r="K446" i="220"/>
  <c r="J446" i="220"/>
  <c r="I446" i="220" s="1"/>
  <c r="H446" i="220" s="1"/>
  <c r="K445" i="220"/>
  <c r="J445" i="220"/>
  <c r="I445" i="220" s="1"/>
  <c r="H445" i="220" s="1"/>
  <c r="K444" i="220"/>
  <c r="J444" i="220"/>
  <c r="I444" i="220" s="1"/>
  <c r="H444" i="220" s="1"/>
  <c r="K443" i="220"/>
  <c r="J443" i="220"/>
  <c r="I443" i="220" s="1"/>
  <c r="H443" i="220" s="1"/>
  <c r="K442" i="220"/>
  <c r="J442" i="220"/>
  <c r="I442" i="220" s="1"/>
  <c r="H442" i="220"/>
  <c r="K441" i="220"/>
  <c r="J441" i="220"/>
  <c r="I441" i="220" s="1"/>
  <c r="H441" i="220" s="1"/>
  <c r="K440" i="220"/>
  <c r="J440" i="220"/>
  <c r="I440" i="220" s="1"/>
  <c r="H440" i="220" s="1"/>
  <c r="K439" i="220"/>
  <c r="J439" i="220"/>
  <c r="I439" i="220" s="1"/>
  <c r="H439" i="220" s="1"/>
  <c r="K438" i="220"/>
  <c r="J438" i="220"/>
  <c r="I438" i="220" s="1"/>
  <c r="H438" i="220" s="1"/>
  <c r="K437" i="220"/>
  <c r="J437" i="220"/>
  <c r="I437" i="220"/>
  <c r="H437" i="220" s="1"/>
  <c r="K436" i="220"/>
  <c r="J436" i="220"/>
  <c r="I436" i="220" s="1"/>
  <c r="H436" i="220" s="1"/>
  <c r="K435" i="220"/>
  <c r="J435" i="220"/>
  <c r="I435" i="220" s="1"/>
  <c r="H435" i="220" s="1"/>
  <c r="K434" i="220"/>
  <c r="J434" i="220"/>
  <c r="I434" i="220" s="1"/>
  <c r="H434" i="220" s="1"/>
  <c r="K433" i="220"/>
  <c r="J433" i="220"/>
  <c r="I433" i="220"/>
  <c r="H433" i="220" s="1"/>
  <c r="K432" i="220"/>
  <c r="J432" i="220"/>
  <c r="I432" i="220"/>
  <c r="H432" i="220" s="1"/>
  <c r="K431" i="220"/>
  <c r="J431" i="220"/>
  <c r="I431" i="220" s="1"/>
  <c r="H431" i="220" s="1"/>
  <c r="J430" i="220"/>
  <c r="I430" i="220" s="1"/>
  <c r="H430" i="220" s="1"/>
  <c r="K429" i="220"/>
  <c r="J429" i="220"/>
  <c r="I429" i="220" s="1"/>
  <c r="H429" i="220"/>
  <c r="K428" i="220"/>
  <c r="J428" i="220"/>
  <c r="I428" i="220" s="1"/>
  <c r="H428" i="220" s="1"/>
  <c r="K427" i="220"/>
  <c r="J427" i="220"/>
  <c r="I427" i="220" s="1"/>
  <c r="H427" i="220" s="1"/>
  <c r="K426" i="220"/>
  <c r="J426" i="220"/>
  <c r="I426" i="220" s="1"/>
  <c r="H426" i="220" s="1"/>
  <c r="K425" i="220"/>
  <c r="J425" i="220"/>
  <c r="I425" i="220" s="1"/>
  <c r="H425" i="220" s="1"/>
  <c r="K424" i="220"/>
  <c r="J424" i="220"/>
  <c r="I424" i="220"/>
  <c r="H424" i="220" s="1"/>
  <c r="K423" i="220"/>
  <c r="J423" i="220"/>
  <c r="I423" i="220" s="1"/>
  <c r="H423" i="220" s="1"/>
  <c r="K422" i="220"/>
  <c r="J422" i="220"/>
  <c r="I422" i="220" s="1"/>
  <c r="H422" i="220" s="1"/>
  <c r="K421" i="220"/>
  <c r="J421" i="220"/>
  <c r="I421" i="220" s="1"/>
  <c r="H421" i="220" s="1"/>
  <c r="K420" i="220"/>
  <c r="J420" i="220"/>
  <c r="I420" i="220"/>
  <c r="H420" i="220" s="1"/>
  <c r="K419" i="220"/>
  <c r="J419" i="220"/>
  <c r="I419" i="220"/>
  <c r="H419" i="220" s="1"/>
  <c r="K418" i="220"/>
  <c r="J418" i="220"/>
  <c r="I418" i="220" s="1"/>
  <c r="H418" i="220" s="1"/>
  <c r="K417" i="220"/>
  <c r="J417" i="220"/>
  <c r="I417" i="220" s="1"/>
  <c r="H417" i="220" s="1"/>
  <c r="J416" i="220"/>
  <c r="I416" i="220" s="1"/>
  <c r="H416" i="220"/>
  <c r="K415" i="220"/>
  <c r="J415" i="220"/>
  <c r="I415" i="220" s="1"/>
  <c r="H415" i="220" s="1"/>
  <c r="K414" i="220"/>
  <c r="J414" i="220"/>
  <c r="I414" i="220"/>
  <c r="H414" i="220" s="1"/>
  <c r="J413" i="220"/>
  <c r="I413" i="220" s="1"/>
  <c r="H413" i="220" s="1"/>
  <c r="K412" i="220"/>
  <c r="J412" i="220"/>
  <c r="I412" i="220" s="1"/>
  <c r="H412" i="220" s="1"/>
  <c r="K411" i="220"/>
  <c r="J411" i="220"/>
  <c r="I411" i="220" s="1"/>
  <c r="H411" i="220"/>
  <c r="K410" i="220"/>
  <c r="J410" i="220"/>
  <c r="I410" i="220" s="1"/>
  <c r="H410" i="220" s="1"/>
  <c r="K409" i="220"/>
  <c r="J409" i="220"/>
  <c r="I409" i="220"/>
  <c r="H409" i="220" s="1"/>
  <c r="K408" i="220"/>
  <c r="J408" i="220"/>
  <c r="I408" i="220" s="1"/>
  <c r="H408" i="220" s="1"/>
  <c r="K407" i="220"/>
  <c r="J407" i="220"/>
  <c r="I407" i="220" s="1"/>
  <c r="H407" i="220" s="1"/>
  <c r="K406" i="220"/>
  <c r="J406" i="220"/>
  <c r="I406" i="220" s="1"/>
  <c r="H406" i="220" s="1"/>
  <c r="K405" i="220"/>
  <c r="J405" i="220"/>
  <c r="I405" i="220"/>
  <c r="H405" i="220" s="1"/>
  <c r="K404" i="220"/>
  <c r="J404" i="220"/>
  <c r="I404" i="220" s="1"/>
  <c r="H404" i="220" s="1"/>
  <c r="K403" i="220"/>
  <c r="J403" i="220"/>
  <c r="I403" i="220" s="1"/>
  <c r="H403" i="220" s="1"/>
  <c r="K402" i="220"/>
  <c r="J402" i="220"/>
  <c r="I402" i="220" s="1"/>
  <c r="H402" i="220"/>
  <c r="K401" i="220"/>
  <c r="J401" i="220"/>
  <c r="I401" i="220" s="1"/>
  <c r="H401" i="220" s="1"/>
  <c r="K400" i="220"/>
  <c r="J400" i="220"/>
  <c r="I400" i="220"/>
  <c r="H400" i="220" s="1"/>
  <c r="K399" i="220"/>
  <c r="J399" i="220"/>
  <c r="I399" i="220" s="1"/>
  <c r="H399" i="220" s="1"/>
  <c r="K398" i="220"/>
  <c r="J398" i="220"/>
  <c r="I398" i="220" s="1"/>
  <c r="H398" i="220" s="1"/>
  <c r="K397" i="220"/>
  <c r="J397" i="220"/>
  <c r="I397" i="220" s="1"/>
  <c r="H397" i="220" s="1"/>
  <c r="K396" i="220"/>
  <c r="J396" i="220"/>
  <c r="I396" i="220" s="1"/>
  <c r="H396" i="220" s="1"/>
  <c r="K395" i="220"/>
  <c r="J395" i="220"/>
  <c r="I395" i="220" s="1"/>
  <c r="H395" i="220" s="1"/>
  <c r="K394" i="220"/>
  <c r="J394" i="220"/>
  <c r="I394" i="220" s="1"/>
  <c r="H394" i="220" s="1"/>
  <c r="K393" i="220"/>
  <c r="J393" i="220"/>
  <c r="I393" i="220" s="1"/>
  <c r="H393" i="220" s="1"/>
  <c r="K392" i="220"/>
  <c r="J392" i="220"/>
  <c r="I392" i="220"/>
  <c r="H392" i="220" s="1"/>
  <c r="K391" i="220"/>
  <c r="J391" i="220"/>
  <c r="I391" i="220"/>
  <c r="H391" i="220" s="1"/>
  <c r="K390" i="220"/>
  <c r="J390" i="220"/>
  <c r="I390" i="220" s="1"/>
  <c r="H390" i="220" s="1"/>
  <c r="K389" i="220"/>
  <c r="J389" i="220"/>
  <c r="I389" i="220" s="1"/>
  <c r="H389" i="220" s="1"/>
  <c r="K388" i="220"/>
  <c r="J388" i="220"/>
  <c r="I388" i="220"/>
  <c r="H388" i="220" s="1"/>
  <c r="K387" i="220"/>
  <c r="J387" i="220"/>
  <c r="I387" i="220" s="1"/>
  <c r="H387" i="220" s="1"/>
  <c r="K386" i="220"/>
  <c r="J386" i="220"/>
  <c r="I386" i="220" s="1"/>
  <c r="H386" i="220" s="1"/>
  <c r="K385" i="220"/>
  <c r="J385" i="220"/>
  <c r="I385" i="220" s="1"/>
  <c r="H385" i="220"/>
  <c r="K384" i="220"/>
  <c r="J384" i="220"/>
  <c r="I384" i="220" s="1"/>
  <c r="H384" i="220" s="1"/>
  <c r="K383" i="220"/>
  <c r="J383" i="220"/>
  <c r="I383" i="220"/>
  <c r="H383" i="220" s="1"/>
  <c r="K382" i="220"/>
  <c r="J382" i="220"/>
  <c r="I382" i="220" s="1"/>
  <c r="H382" i="220" s="1"/>
  <c r="K381" i="220"/>
  <c r="J381" i="220"/>
  <c r="I381" i="220" s="1"/>
  <c r="H381" i="220" s="1"/>
  <c r="K380" i="220"/>
  <c r="J380" i="220"/>
  <c r="I380" i="220" s="1"/>
  <c r="H380" i="220" s="1"/>
  <c r="K379" i="220"/>
  <c r="J379" i="220"/>
  <c r="I379" i="220"/>
  <c r="H379" i="220" s="1"/>
  <c r="K378" i="220"/>
  <c r="J378" i="220"/>
  <c r="I378" i="220" s="1"/>
  <c r="H378" i="220" s="1"/>
  <c r="K377" i="220"/>
  <c r="J377" i="220"/>
  <c r="I377" i="220" s="1"/>
  <c r="H377" i="220" s="1"/>
  <c r="K376" i="220"/>
  <c r="J376" i="220"/>
  <c r="I376" i="220" s="1"/>
  <c r="H376" i="220" s="1"/>
  <c r="K375" i="220"/>
  <c r="J375" i="220"/>
  <c r="I375" i="220" s="1"/>
  <c r="H375" i="220" s="1"/>
  <c r="K374" i="220"/>
  <c r="J374" i="220"/>
  <c r="I374" i="220" s="1"/>
  <c r="H374" i="220" s="1"/>
  <c r="K373" i="220"/>
  <c r="J373" i="220"/>
  <c r="I373" i="220" s="1"/>
  <c r="H373" i="220" s="1"/>
  <c r="K372" i="220"/>
  <c r="J372" i="220"/>
  <c r="I372" i="220" s="1"/>
  <c r="H372" i="220" s="1"/>
  <c r="K371" i="220"/>
  <c r="J371" i="220"/>
  <c r="I371" i="220" s="1"/>
  <c r="H371" i="220" s="1"/>
  <c r="K370" i="220"/>
  <c r="J370" i="220"/>
  <c r="I370" i="220"/>
  <c r="H370" i="220" s="1"/>
  <c r="K369" i="220"/>
  <c r="J369" i="220"/>
  <c r="I369" i="220"/>
  <c r="H369" i="220" s="1"/>
  <c r="K368" i="220"/>
  <c r="J368" i="220"/>
  <c r="I368" i="220" s="1"/>
  <c r="H368" i="220" s="1"/>
  <c r="K367" i="220"/>
  <c r="J367" i="220"/>
  <c r="I367" i="220"/>
  <c r="H367" i="220" s="1"/>
  <c r="K366" i="220"/>
  <c r="J366" i="220"/>
  <c r="I366" i="220"/>
  <c r="H366" i="220" s="1"/>
  <c r="K365" i="220"/>
  <c r="J365" i="220"/>
  <c r="I365" i="220"/>
  <c r="H365" i="220" s="1"/>
  <c r="K364" i="220"/>
  <c r="J364" i="220"/>
  <c r="I364" i="220" s="1"/>
  <c r="H364" i="220" s="1"/>
  <c r="J363" i="220"/>
  <c r="I363" i="220" s="1"/>
  <c r="H363" i="220" s="1"/>
  <c r="K362" i="220"/>
  <c r="J362" i="220"/>
  <c r="I362" i="220" s="1"/>
  <c r="H362" i="220"/>
  <c r="K361" i="220"/>
  <c r="J361" i="220"/>
  <c r="I361" i="220" s="1"/>
  <c r="H361" i="220" s="1"/>
  <c r="K360" i="220"/>
  <c r="J360" i="220"/>
  <c r="K359" i="220"/>
  <c r="J359" i="220"/>
  <c r="K358" i="220"/>
  <c r="J358" i="220"/>
  <c r="K357" i="220"/>
  <c r="J357" i="220"/>
  <c r="I357" i="220" s="1"/>
  <c r="H357" i="220" s="1"/>
  <c r="K356" i="220"/>
  <c r="J356" i="220"/>
  <c r="I356" i="220" s="1"/>
  <c r="H356" i="220" s="1"/>
  <c r="K355" i="220"/>
  <c r="J355" i="220"/>
  <c r="I355" i="220" s="1"/>
  <c r="H355" i="220" s="1"/>
  <c r="K354" i="220"/>
  <c r="J354" i="220"/>
  <c r="I354" i="220"/>
  <c r="H354" i="220" s="1"/>
  <c r="K353" i="220"/>
  <c r="J353" i="220"/>
  <c r="I353" i="220" s="1"/>
  <c r="H353" i="220" s="1"/>
  <c r="K352" i="220"/>
  <c r="J352" i="220"/>
  <c r="I352" i="220" s="1"/>
  <c r="H352" i="220" s="1"/>
  <c r="K351" i="220"/>
  <c r="J351" i="220"/>
  <c r="I351" i="220" s="1"/>
  <c r="H351" i="220" s="1"/>
  <c r="K350" i="220"/>
  <c r="J350" i="220"/>
  <c r="I350" i="220" s="1"/>
  <c r="H350" i="220" s="1"/>
  <c r="K349" i="220"/>
  <c r="J349" i="220"/>
  <c r="I349" i="220"/>
  <c r="H349" i="220" s="1"/>
  <c r="K348" i="220"/>
  <c r="J348" i="220"/>
  <c r="I348" i="220"/>
  <c r="H348" i="220" s="1"/>
  <c r="K347" i="220"/>
  <c r="J347" i="220"/>
  <c r="I347" i="220" s="1"/>
  <c r="H347" i="220" s="1"/>
  <c r="K346" i="220"/>
  <c r="J346" i="220"/>
  <c r="I346" i="220" s="1"/>
  <c r="H346" i="220" s="1"/>
  <c r="K345" i="220"/>
  <c r="J345" i="220"/>
  <c r="I345" i="220" s="1"/>
  <c r="H345" i="220" s="1"/>
  <c r="K344" i="220"/>
  <c r="J344" i="220"/>
  <c r="I344" i="220" s="1"/>
  <c r="H344" i="220" s="1"/>
  <c r="K343" i="220"/>
  <c r="J343" i="220"/>
  <c r="I343" i="220" s="1"/>
  <c r="H343" i="220" s="1"/>
  <c r="K342" i="220"/>
  <c r="J342" i="220"/>
  <c r="I342" i="220"/>
  <c r="H342" i="220" s="1"/>
  <c r="K341" i="220"/>
  <c r="J341" i="220"/>
  <c r="I341" i="220" s="1"/>
  <c r="H341" i="220" s="1"/>
  <c r="K340" i="220"/>
  <c r="J340" i="220"/>
  <c r="I340" i="220" s="1"/>
  <c r="H340" i="220" s="1"/>
  <c r="K339" i="220"/>
  <c r="J339" i="220"/>
  <c r="I339" i="220" s="1"/>
  <c r="H339" i="220" s="1"/>
  <c r="K338" i="220"/>
  <c r="J338" i="220"/>
  <c r="I338" i="220"/>
  <c r="H338" i="220" s="1"/>
  <c r="K337" i="220"/>
  <c r="J337" i="220"/>
  <c r="I337" i="220" s="1"/>
  <c r="H337" i="220" s="1"/>
  <c r="K336" i="220"/>
  <c r="J336" i="220"/>
  <c r="I336" i="220" s="1"/>
  <c r="H336" i="220" s="1"/>
  <c r="K335" i="220"/>
  <c r="J335" i="220"/>
  <c r="I335" i="220" s="1"/>
  <c r="H335" i="220"/>
  <c r="K334" i="220"/>
  <c r="J334" i="220"/>
  <c r="I334" i="220" s="1"/>
  <c r="H334" i="220" s="1"/>
  <c r="K333" i="220"/>
  <c r="J333" i="220"/>
  <c r="I333" i="220"/>
  <c r="H333" i="220" s="1"/>
  <c r="K332" i="220"/>
  <c r="J332" i="220"/>
  <c r="I332" i="220" s="1"/>
  <c r="H332" i="220" s="1"/>
  <c r="K331" i="220"/>
  <c r="J331" i="220"/>
  <c r="I331" i="220" s="1"/>
  <c r="H331" i="220" s="1"/>
  <c r="K330" i="220"/>
  <c r="J330" i="220"/>
  <c r="I330" i="220" s="1"/>
  <c r="H330" i="220" s="1"/>
  <c r="K329" i="220"/>
  <c r="J329" i="220"/>
  <c r="I329" i="220"/>
  <c r="H329" i="220" s="1"/>
  <c r="K328" i="220"/>
  <c r="J328" i="220"/>
  <c r="I328" i="220"/>
  <c r="H328" i="220" s="1"/>
  <c r="K327" i="220"/>
  <c r="J327" i="220"/>
  <c r="I327" i="220" s="1"/>
  <c r="H327" i="220" s="1"/>
  <c r="K326" i="220"/>
  <c r="J326" i="220"/>
  <c r="I326" i="220" s="1"/>
  <c r="H326" i="220" s="1"/>
  <c r="K325" i="220"/>
  <c r="J325" i="220"/>
  <c r="I325" i="220"/>
  <c r="H325" i="220" s="1"/>
  <c r="K324" i="220"/>
  <c r="J324" i="220"/>
  <c r="I324" i="220" s="1"/>
  <c r="H324" i="220" s="1"/>
  <c r="K323" i="220"/>
  <c r="J323" i="220"/>
  <c r="I323" i="220" s="1"/>
  <c r="H323" i="220" s="1"/>
  <c r="K322" i="220"/>
  <c r="J322" i="220"/>
  <c r="I322" i="220" s="1"/>
  <c r="H322" i="220" s="1"/>
  <c r="K321" i="220"/>
  <c r="J321" i="220"/>
  <c r="I321" i="220"/>
  <c r="H321" i="220" s="1"/>
  <c r="K320" i="220"/>
  <c r="J320" i="220"/>
  <c r="I320" i="220" s="1"/>
  <c r="H320" i="220" s="1"/>
  <c r="J319" i="220"/>
  <c r="I319" i="220" s="1"/>
  <c r="H319" i="220" s="1"/>
  <c r="K318" i="220"/>
  <c r="J318" i="220"/>
  <c r="I318" i="220" s="1"/>
  <c r="H318" i="220" s="1"/>
  <c r="K317" i="220"/>
  <c r="J317" i="220"/>
  <c r="I317" i="220" s="1"/>
  <c r="H317" i="220" s="1"/>
  <c r="K316" i="220"/>
  <c r="J316" i="220"/>
  <c r="I316" i="220"/>
  <c r="H316" i="220" s="1"/>
  <c r="K315" i="220"/>
  <c r="J315" i="220"/>
  <c r="I315" i="220" s="1"/>
  <c r="H315" i="220" s="1"/>
  <c r="K314" i="220"/>
  <c r="J314" i="220"/>
  <c r="I314" i="220" s="1"/>
  <c r="H314" i="220" s="1"/>
  <c r="K313" i="220"/>
  <c r="J313" i="220"/>
  <c r="I313" i="220" s="1"/>
  <c r="H313" i="220" s="1"/>
  <c r="K312" i="220"/>
  <c r="J312" i="220"/>
  <c r="I312" i="220"/>
  <c r="H312" i="220" s="1"/>
  <c r="K311" i="220"/>
  <c r="J311" i="220"/>
  <c r="I311" i="220" s="1"/>
  <c r="H311" i="220" s="1"/>
  <c r="K310" i="220"/>
  <c r="J310" i="220"/>
  <c r="I310" i="220" s="1"/>
  <c r="H310" i="220" s="1"/>
  <c r="K309" i="220"/>
  <c r="J309" i="220"/>
  <c r="I309" i="220" s="1"/>
  <c r="H309" i="220" s="1"/>
  <c r="J308" i="220"/>
  <c r="I308" i="220" s="1"/>
  <c r="H308" i="220" s="1"/>
  <c r="J307" i="220"/>
  <c r="I307" i="220" s="1"/>
  <c r="H307" i="220" s="1"/>
  <c r="J306" i="220"/>
  <c r="I306" i="220" s="1"/>
  <c r="H306" i="220" s="1"/>
  <c r="K305" i="220"/>
  <c r="J305" i="220"/>
  <c r="I305" i="220" s="1"/>
  <c r="H305" i="220" s="1"/>
  <c r="K304" i="220"/>
  <c r="J304" i="220"/>
  <c r="I304" i="220"/>
  <c r="H304" i="220" s="1"/>
  <c r="J303" i="220"/>
  <c r="I303" i="220"/>
  <c r="H303" i="220" s="1"/>
  <c r="J302" i="220"/>
  <c r="I302" i="220"/>
  <c r="H302" i="220" s="1"/>
  <c r="J301" i="220"/>
  <c r="I301" i="220"/>
  <c r="H301" i="220" s="1"/>
  <c r="K300" i="220"/>
  <c r="J300" i="220"/>
  <c r="I300" i="220" s="1"/>
  <c r="H300" i="220" s="1"/>
  <c r="K299" i="220"/>
  <c r="J299" i="220"/>
  <c r="I299" i="220" s="1"/>
  <c r="H299" i="220" s="1"/>
  <c r="K298" i="220"/>
  <c r="J298" i="220"/>
  <c r="I298" i="220" s="1"/>
  <c r="H298" i="220"/>
  <c r="K297" i="220"/>
  <c r="J297" i="220"/>
  <c r="I297" i="220" s="1"/>
  <c r="H297" i="220" s="1"/>
  <c r="K296" i="220"/>
  <c r="J296" i="220"/>
  <c r="I296" i="220"/>
  <c r="H296" i="220" s="1"/>
  <c r="K291" i="220"/>
  <c r="J291" i="220"/>
  <c r="I291" i="220" s="1"/>
  <c r="H291" i="220" s="1"/>
  <c r="K290" i="220"/>
  <c r="J290" i="220"/>
  <c r="I290" i="220" s="1"/>
  <c r="H290" i="220" s="1"/>
  <c r="K289" i="220"/>
  <c r="J289" i="220"/>
  <c r="I289" i="220"/>
  <c r="H289" i="220" s="1"/>
  <c r="K288" i="220"/>
  <c r="J288" i="220"/>
  <c r="I288" i="220"/>
  <c r="H288" i="220" s="1"/>
  <c r="K287" i="220"/>
  <c r="J287" i="220"/>
  <c r="I287" i="220" s="1"/>
  <c r="H287" i="220" s="1"/>
  <c r="K281" i="220"/>
  <c r="J281" i="220"/>
  <c r="I281" i="220"/>
  <c r="H281" i="220" s="1"/>
  <c r="K263" i="220"/>
  <c r="J263" i="220"/>
  <c r="I263" i="220" s="1"/>
  <c r="H263" i="220" s="1"/>
  <c r="K262" i="220"/>
  <c r="J262" i="220"/>
  <c r="I262" i="220" s="1"/>
  <c r="H262" i="220" s="1"/>
  <c r="K261" i="220"/>
  <c r="J261" i="220"/>
  <c r="I261" i="220" s="1"/>
  <c r="H261" i="220" s="1"/>
  <c r="J260" i="220"/>
  <c r="I260" i="220" s="1"/>
  <c r="H260" i="220" s="1"/>
  <c r="J259" i="220"/>
  <c r="J258" i="220"/>
  <c r="J257" i="220"/>
  <c r="J256" i="220"/>
  <c r="J255" i="220"/>
  <c r="J254" i="220"/>
  <c r="J253" i="220"/>
  <c r="J252" i="220"/>
  <c r="J251" i="220"/>
  <c r="I251" i="220"/>
  <c r="H251" i="220" s="1"/>
  <c r="K250" i="220"/>
  <c r="J250" i="220"/>
  <c r="I250" i="220" s="1"/>
  <c r="H250" i="220" s="1"/>
  <c r="K249" i="220"/>
  <c r="J249" i="220"/>
  <c r="I249" i="220" s="1"/>
  <c r="H249" i="220" s="1"/>
  <c r="K248" i="220"/>
  <c r="J248" i="220"/>
  <c r="I248" i="220" s="1"/>
  <c r="H248" i="220" s="1"/>
  <c r="K247" i="220"/>
  <c r="J247" i="220"/>
  <c r="I247" i="220" s="1"/>
  <c r="H247" i="220" s="1"/>
  <c r="K246" i="220"/>
  <c r="J246" i="220"/>
  <c r="J245" i="220"/>
  <c r="J244" i="220"/>
  <c r="J243" i="220"/>
  <c r="J242" i="220"/>
  <c r="J241" i="220"/>
  <c r="J240" i="220"/>
  <c r="J239" i="220"/>
  <c r="J238" i="220"/>
  <c r="K237" i="220"/>
  <c r="J237" i="220"/>
  <c r="I237" i="220"/>
  <c r="H237" i="220" s="1"/>
  <c r="K236" i="220"/>
  <c r="J236" i="220"/>
  <c r="I236" i="220" s="1"/>
  <c r="H236" i="220" s="1"/>
  <c r="K235" i="220"/>
  <c r="J235" i="220"/>
  <c r="I235" i="220" s="1"/>
  <c r="H235" i="220" s="1"/>
  <c r="J234" i="220"/>
  <c r="J233" i="220"/>
  <c r="J232" i="220"/>
  <c r="J231" i="220"/>
  <c r="J230" i="220"/>
  <c r="J229" i="220"/>
  <c r="J228" i="220"/>
  <c r="J227" i="220"/>
  <c r="J226" i="220"/>
  <c r="J225" i="220"/>
  <c r="K224" i="220"/>
  <c r="J224" i="220"/>
  <c r="I224" i="220" s="1"/>
  <c r="H224" i="220"/>
  <c r="K223" i="220"/>
  <c r="J223" i="220"/>
  <c r="I223" i="220"/>
  <c r="H223" i="220" s="1"/>
  <c r="K222" i="220"/>
  <c r="J222" i="220"/>
  <c r="I222" i="220"/>
  <c r="H222" i="220" s="1"/>
  <c r="K221" i="220"/>
  <c r="J221" i="220"/>
  <c r="I221" i="220" s="1"/>
  <c r="H221" i="220" s="1"/>
  <c r="K220" i="220"/>
  <c r="J220" i="220"/>
  <c r="I220" i="220" s="1"/>
  <c r="H220" i="220" s="1"/>
  <c r="K219" i="220"/>
  <c r="J219" i="220"/>
  <c r="I219" i="220" s="1"/>
  <c r="H219" i="220" s="1"/>
  <c r="K218" i="220"/>
  <c r="J218" i="220"/>
  <c r="I218" i="220" s="1"/>
  <c r="H218" i="220" s="1"/>
  <c r="J217" i="220"/>
  <c r="J216" i="220"/>
  <c r="J215" i="220"/>
  <c r="J214" i="220"/>
  <c r="J213" i="220"/>
  <c r="J212" i="220"/>
  <c r="J211" i="220"/>
  <c r="J210" i="220"/>
  <c r="J209" i="220"/>
  <c r="K208" i="220"/>
  <c r="J208" i="220"/>
  <c r="I208" i="220" s="1"/>
  <c r="H208" i="220" s="1"/>
  <c r="K207" i="220"/>
  <c r="J207" i="220"/>
  <c r="I207" i="220" s="1"/>
  <c r="H207" i="220" s="1"/>
  <c r="J206" i="220"/>
  <c r="J205" i="220"/>
  <c r="J204" i="220"/>
  <c r="J203" i="220"/>
  <c r="J202" i="220"/>
  <c r="J201" i="220"/>
  <c r="J200" i="220"/>
  <c r="J199" i="220"/>
  <c r="K198" i="220"/>
  <c r="J198" i="220"/>
  <c r="I198" i="220" s="1"/>
  <c r="H198" i="220" s="1"/>
  <c r="J197" i="220"/>
  <c r="J196" i="220"/>
  <c r="J195" i="220"/>
  <c r="J194" i="220"/>
  <c r="J193" i="220"/>
  <c r="J192" i="220"/>
  <c r="J191" i="220"/>
  <c r="J190" i="220"/>
  <c r="J189" i="220"/>
  <c r="J188" i="220"/>
  <c r="J187" i="220"/>
  <c r="J186" i="220"/>
  <c r="J185" i="220"/>
  <c r="J184" i="220"/>
  <c r="K183" i="220"/>
  <c r="J183" i="220"/>
  <c r="I183" i="220" s="1"/>
  <c r="H183" i="220" s="1"/>
  <c r="K182" i="220"/>
  <c r="J182" i="220"/>
  <c r="I182" i="220" s="1"/>
  <c r="H182" i="220" s="1"/>
  <c r="K181" i="220"/>
  <c r="J181" i="220"/>
  <c r="I181" i="220" s="1"/>
  <c r="H181" i="220" s="1"/>
  <c r="K180" i="220"/>
  <c r="J180" i="220"/>
  <c r="I180" i="220" s="1"/>
  <c r="H180" i="220" s="1"/>
  <c r="K179" i="220"/>
  <c r="J179" i="220"/>
  <c r="I179" i="220" s="1"/>
  <c r="H179" i="220" s="1"/>
  <c r="K178" i="220"/>
  <c r="J178" i="220"/>
  <c r="I178" i="220" s="1"/>
  <c r="H178" i="220" s="1"/>
  <c r="K177" i="220"/>
  <c r="J177" i="220"/>
  <c r="I177" i="220"/>
  <c r="H177" i="220" s="1"/>
  <c r="K176" i="220"/>
  <c r="J176" i="220"/>
  <c r="I176" i="220"/>
  <c r="H176" i="220" s="1"/>
  <c r="J175" i="220"/>
  <c r="I175" i="220" s="1"/>
  <c r="H175" i="220" s="1"/>
  <c r="K174" i="220"/>
  <c r="J174" i="220"/>
  <c r="I174" i="220" s="1"/>
  <c r="H174" i="220" s="1"/>
  <c r="K173" i="220"/>
  <c r="J173" i="220"/>
  <c r="I173" i="220"/>
  <c r="H173" i="220" s="1"/>
  <c r="K172" i="220"/>
  <c r="J172" i="220"/>
  <c r="I172" i="220"/>
  <c r="H172" i="220" s="1"/>
  <c r="K171" i="220"/>
  <c r="J171" i="220"/>
  <c r="I171" i="220"/>
  <c r="H171" i="220" s="1"/>
  <c r="K170" i="220"/>
  <c r="J170" i="220"/>
  <c r="I170" i="220" s="1"/>
  <c r="H170" i="220" s="1"/>
  <c r="K169" i="220"/>
  <c r="J169" i="220"/>
  <c r="I169" i="220" s="1"/>
  <c r="H169" i="220" s="1"/>
  <c r="J168" i="220"/>
  <c r="I168" i="220" s="1"/>
  <c r="H168" i="220" s="1"/>
  <c r="K167" i="220"/>
  <c r="J167" i="220"/>
  <c r="I167" i="220"/>
  <c r="H167" i="220" s="1"/>
  <c r="K166" i="220"/>
  <c r="J166" i="220"/>
  <c r="I166" i="220"/>
  <c r="H166" i="220" s="1"/>
  <c r="K165" i="220"/>
  <c r="J165" i="220"/>
  <c r="I165" i="220" s="1"/>
  <c r="H165" i="220" s="1"/>
  <c r="K164" i="220"/>
  <c r="J164" i="220"/>
  <c r="I164" i="220" s="1"/>
  <c r="H164" i="220"/>
  <c r="K163" i="220"/>
  <c r="J163" i="220"/>
  <c r="I163" i="220" s="1"/>
  <c r="H163" i="220" s="1"/>
  <c r="J162" i="220"/>
  <c r="I162" i="220" s="1"/>
  <c r="H162" i="220" s="1"/>
  <c r="K161" i="220"/>
  <c r="J161" i="220"/>
  <c r="I161" i="220" s="1"/>
  <c r="H161" i="220" s="1"/>
  <c r="K160" i="220"/>
  <c r="J160" i="220"/>
  <c r="I160" i="220" s="1"/>
  <c r="H160" i="220" s="1"/>
  <c r="K159" i="220"/>
  <c r="J159" i="220"/>
  <c r="I159" i="220" s="1"/>
  <c r="H159" i="220" s="1"/>
  <c r="K158" i="220"/>
  <c r="J158" i="220"/>
  <c r="I158" i="220" s="1"/>
  <c r="H158" i="220" s="1"/>
  <c r="K157" i="220"/>
  <c r="J157" i="220"/>
  <c r="I157" i="220"/>
  <c r="H157" i="220" s="1"/>
  <c r="K156" i="220"/>
  <c r="J156" i="220"/>
  <c r="I156" i="220"/>
  <c r="H156" i="220" s="1"/>
  <c r="K155" i="220"/>
  <c r="J155" i="220"/>
  <c r="I155" i="220"/>
  <c r="H155" i="220" s="1"/>
  <c r="K154" i="220"/>
  <c r="J154" i="220"/>
  <c r="I154" i="220" s="1"/>
  <c r="H154" i="220"/>
  <c r="K153" i="220"/>
  <c r="J153" i="220"/>
  <c r="I153" i="220" s="1"/>
  <c r="H153" i="220" s="1"/>
  <c r="K152" i="220"/>
  <c r="J152" i="220"/>
  <c r="I152" i="220" s="1"/>
  <c r="H152" i="220" s="1"/>
  <c r="K151" i="220"/>
  <c r="J151" i="220"/>
  <c r="I151" i="220" s="1"/>
  <c r="H151" i="220" s="1"/>
  <c r="J150" i="220"/>
  <c r="I150" i="220"/>
  <c r="H150" i="220" s="1"/>
  <c r="K149" i="220"/>
  <c r="J149" i="220"/>
  <c r="I149" i="220" s="1"/>
  <c r="H149" i="220"/>
  <c r="K148" i="220"/>
  <c r="J148" i="220"/>
  <c r="I148" i="220" s="1"/>
  <c r="H148" i="220" s="1"/>
  <c r="K147" i="220"/>
  <c r="J147" i="220"/>
  <c r="I147" i="220" s="1"/>
  <c r="H147" i="220" s="1"/>
  <c r="K146" i="220"/>
  <c r="J146" i="220"/>
  <c r="I146" i="220"/>
  <c r="H146" i="220" s="1"/>
  <c r="K145" i="220"/>
  <c r="J145" i="220"/>
  <c r="I145" i="220"/>
  <c r="H145" i="220" s="1"/>
  <c r="K144" i="220"/>
  <c r="J144" i="220"/>
  <c r="I144" i="220" s="1"/>
  <c r="H144" i="220" s="1"/>
  <c r="K143" i="220"/>
  <c r="J143" i="220"/>
  <c r="I143" i="220"/>
  <c r="H143" i="220" s="1"/>
  <c r="K142" i="220"/>
  <c r="J142" i="220"/>
  <c r="I142" i="220" s="1"/>
  <c r="H142" i="220" s="1"/>
  <c r="K141" i="220"/>
  <c r="J141" i="220"/>
  <c r="I141" i="220" s="1"/>
  <c r="H141" i="220" s="1"/>
  <c r="K140" i="220"/>
  <c r="J140" i="220"/>
  <c r="I140" i="220" s="1"/>
  <c r="H140" i="220" s="1"/>
  <c r="K139" i="220"/>
  <c r="J139" i="220"/>
  <c r="I139" i="220" s="1"/>
  <c r="H139" i="220" s="1"/>
  <c r="K138" i="220"/>
  <c r="J138" i="220"/>
  <c r="I138" i="220" s="1"/>
  <c r="H138" i="220" s="1"/>
  <c r="K137" i="220"/>
  <c r="J137" i="220"/>
  <c r="I137" i="220"/>
  <c r="H137" i="220" s="1"/>
  <c r="J136" i="220"/>
  <c r="I136" i="220" s="1"/>
  <c r="H136" i="220" s="1"/>
  <c r="K135" i="220"/>
  <c r="J135" i="220"/>
  <c r="I135" i="220" s="1"/>
  <c r="H135" i="220" s="1"/>
  <c r="K134" i="220"/>
  <c r="J134" i="220"/>
  <c r="I134" i="220" s="1"/>
  <c r="H134" i="220" s="1"/>
  <c r="K133" i="220"/>
  <c r="J133" i="220"/>
  <c r="I133" i="220" s="1"/>
  <c r="H133" i="220" s="1"/>
  <c r="K132" i="220"/>
  <c r="J132" i="220"/>
  <c r="I132" i="220"/>
  <c r="H132" i="220" s="1"/>
  <c r="K131" i="220"/>
  <c r="J131" i="220"/>
  <c r="I131" i="220"/>
  <c r="H131" i="220" s="1"/>
  <c r="K130" i="220"/>
  <c r="J130" i="220"/>
  <c r="I130" i="220" s="1"/>
  <c r="H130" i="220"/>
  <c r="K129" i="220"/>
  <c r="J129" i="220"/>
  <c r="I129" i="220"/>
  <c r="H129" i="220" s="1"/>
  <c r="K128" i="220"/>
  <c r="J128" i="220"/>
  <c r="I128" i="220" s="1"/>
  <c r="H128" i="220" s="1"/>
  <c r="K127" i="220"/>
  <c r="J127" i="220"/>
  <c r="I127" i="220" s="1"/>
  <c r="H127" i="220" s="1"/>
  <c r="K126" i="220"/>
  <c r="J126" i="220"/>
  <c r="I126" i="220" s="1"/>
  <c r="H126" i="220" s="1"/>
  <c r="K125" i="220"/>
  <c r="J125" i="220"/>
  <c r="I125" i="220"/>
  <c r="H125" i="220" s="1"/>
  <c r="K124" i="220"/>
  <c r="J124" i="220"/>
  <c r="I124" i="220" s="1"/>
  <c r="H124" i="220" s="1"/>
  <c r="K123" i="220"/>
  <c r="J123" i="220"/>
  <c r="I123" i="220" s="1"/>
  <c r="H123" i="220" s="1"/>
  <c r="K122" i="220"/>
  <c r="J122" i="220"/>
  <c r="I122" i="220" s="1"/>
  <c r="H122" i="220" s="1"/>
  <c r="K121" i="220"/>
  <c r="J121" i="220"/>
  <c r="I121" i="220"/>
  <c r="H121" i="220" s="1"/>
  <c r="K120" i="220"/>
  <c r="J120" i="220"/>
  <c r="I120" i="220" s="1"/>
  <c r="H120" i="220" s="1"/>
  <c r="K119" i="220"/>
  <c r="J119" i="220"/>
  <c r="I119" i="220" s="1"/>
  <c r="H119" i="220" s="1"/>
  <c r="K118" i="220"/>
  <c r="J118" i="220"/>
  <c r="I118" i="220" s="1"/>
  <c r="H118" i="220" s="1"/>
  <c r="K117" i="220"/>
  <c r="J117" i="220"/>
  <c r="I117" i="220"/>
  <c r="H117" i="220"/>
  <c r="K116" i="220"/>
  <c r="J116" i="220"/>
  <c r="I116" i="220" s="1"/>
  <c r="H116" i="220" s="1"/>
  <c r="K115" i="220"/>
  <c r="J115" i="220"/>
  <c r="I115" i="220"/>
  <c r="H115" i="220" s="1"/>
  <c r="K114" i="220"/>
  <c r="J114" i="220"/>
  <c r="I114" i="220" s="1"/>
  <c r="H114" i="220" s="1"/>
  <c r="J113" i="220"/>
  <c r="I113" i="220"/>
  <c r="H113" i="220" s="1"/>
  <c r="K112" i="220"/>
  <c r="J112" i="220"/>
  <c r="I112" i="220" s="1"/>
  <c r="H112" i="220" s="1"/>
  <c r="K111" i="220"/>
  <c r="J111" i="220"/>
  <c r="I111" i="220" s="1"/>
  <c r="H111" i="220" s="1"/>
  <c r="K110" i="220"/>
  <c r="J110" i="220"/>
  <c r="I110" i="220" s="1"/>
  <c r="H110" i="220" s="1"/>
  <c r="K109" i="220"/>
  <c r="J109" i="220"/>
  <c r="I109" i="220"/>
  <c r="H109" i="220" s="1"/>
  <c r="K108" i="220"/>
  <c r="J108" i="220"/>
  <c r="I108" i="220" s="1"/>
  <c r="H108" i="220" s="1"/>
  <c r="K107" i="220"/>
  <c r="J107" i="220"/>
  <c r="I107" i="220" s="1"/>
  <c r="H107" i="220" s="1"/>
  <c r="K106" i="220"/>
  <c r="J106" i="220"/>
  <c r="I106" i="220" s="1"/>
  <c r="H106" i="220" s="1"/>
  <c r="K105" i="220"/>
  <c r="J105" i="220"/>
  <c r="I105" i="220" s="1"/>
  <c r="H105" i="220" s="1"/>
  <c r="K104" i="220"/>
  <c r="J104" i="220"/>
  <c r="I104" i="220" s="1"/>
  <c r="H104" i="220" s="1"/>
  <c r="K103" i="220"/>
  <c r="J103" i="220"/>
  <c r="I103" i="220" s="1"/>
  <c r="H103" i="220" s="1"/>
  <c r="K102" i="220"/>
  <c r="J102" i="220"/>
  <c r="I102" i="220" s="1"/>
  <c r="H102" i="220" s="1"/>
  <c r="K101" i="220"/>
  <c r="J101" i="220"/>
  <c r="I101" i="220"/>
  <c r="H101" i="220" s="1"/>
  <c r="K100" i="220"/>
  <c r="J100" i="220"/>
  <c r="I100" i="220" s="1"/>
  <c r="H100" i="220" s="1"/>
  <c r="K99" i="220"/>
  <c r="J99" i="220"/>
  <c r="I99" i="220" s="1"/>
  <c r="H99" i="220" s="1"/>
  <c r="K98" i="220"/>
  <c r="J98" i="220"/>
  <c r="I98" i="220" s="1"/>
  <c r="H98" i="220" s="1"/>
  <c r="K97" i="220"/>
  <c r="J97" i="220"/>
  <c r="I97" i="220"/>
  <c r="H97" i="220" s="1"/>
  <c r="K96" i="220"/>
  <c r="J96" i="220"/>
  <c r="I96" i="220" s="1"/>
  <c r="H96" i="220" s="1"/>
  <c r="K95" i="220"/>
  <c r="J95" i="220"/>
  <c r="I95" i="220" s="1"/>
  <c r="H95" i="220" s="1"/>
  <c r="K94" i="220"/>
  <c r="J94" i="220"/>
  <c r="I94" i="220" s="1"/>
  <c r="H94" i="220" s="1"/>
  <c r="K93" i="220"/>
  <c r="J93" i="220"/>
  <c r="I93" i="220"/>
  <c r="H93" i="220" s="1"/>
  <c r="K92" i="220"/>
  <c r="J92" i="220"/>
  <c r="I92" i="220" s="1"/>
  <c r="H92" i="220" s="1"/>
  <c r="K91" i="220"/>
  <c r="J91" i="220"/>
  <c r="I91" i="220" s="1"/>
  <c r="H91" i="220" s="1"/>
  <c r="K90" i="220"/>
  <c r="J90" i="220"/>
  <c r="I90" i="220" s="1"/>
  <c r="H90" i="220" s="1"/>
  <c r="K89" i="220"/>
  <c r="J89" i="220"/>
  <c r="I89" i="220" s="1"/>
  <c r="H89" i="220" s="1"/>
  <c r="K88" i="220"/>
  <c r="J88" i="220"/>
  <c r="I88" i="220" s="1"/>
  <c r="H88" i="220" s="1"/>
  <c r="K87" i="220"/>
  <c r="J87" i="220"/>
  <c r="I87" i="220" s="1"/>
  <c r="H87" i="220" s="1"/>
  <c r="K86" i="220"/>
  <c r="J86" i="220"/>
  <c r="I86" i="220" s="1"/>
  <c r="H86" i="220" s="1"/>
  <c r="K85" i="220"/>
  <c r="J85" i="220"/>
  <c r="I85" i="220"/>
  <c r="H85" i="220" s="1"/>
  <c r="K84" i="220"/>
  <c r="J84" i="220"/>
  <c r="I84" i="220" s="1"/>
  <c r="H84" i="220" s="1"/>
  <c r="K83" i="220"/>
  <c r="J83" i="220"/>
  <c r="I83" i="220" s="1"/>
  <c r="H83" i="220" s="1"/>
  <c r="K82" i="220"/>
  <c r="J82" i="220"/>
  <c r="I82" i="220" s="1"/>
  <c r="H82" i="220" s="1"/>
  <c r="K81" i="220"/>
  <c r="J81" i="220"/>
  <c r="I81" i="220"/>
  <c r="H81" i="220" s="1"/>
  <c r="K80" i="220"/>
  <c r="J80" i="220"/>
  <c r="I80" i="220" s="1"/>
  <c r="H80" i="220" s="1"/>
  <c r="K79" i="220"/>
  <c r="J79" i="220"/>
  <c r="I79" i="220" s="1"/>
  <c r="H79" i="220" s="1"/>
  <c r="K78" i="220"/>
  <c r="J78" i="220"/>
  <c r="I78" i="220" s="1"/>
  <c r="H78" i="220" s="1"/>
  <c r="K77" i="220"/>
  <c r="J77" i="220"/>
  <c r="I77" i="220"/>
  <c r="H77" i="220" s="1"/>
  <c r="K75" i="220"/>
  <c r="J75" i="220"/>
  <c r="I75" i="220" s="1"/>
  <c r="G75" i="220"/>
  <c r="A75" i="220"/>
  <c r="K74" i="220"/>
  <c r="J74" i="220"/>
  <c r="I74" i="220" s="1"/>
  <c r="G74" i="220"/>
  <c r="A74" i="220"/>
  <c r="K73" i="220"/>
  <c r="J73" i="220"/>
  <c r="I73" i="220" s="1"/>
  <c r="G73" i="220"/>
  <c r="K72" i="220"/>
  <c r="J72" i="220"/>
  <c r="I72" i="220" s="1"/>
  <c r="H72" i="220" s="1"/>
  <c r="K71" i="220"/>
  <c r="J71" i="220"/>
  <c r="I71" i="220" s="1"/>
  <c r="H71" i="220" s="1"/>
  <c r="K70" i="220"/>
  <c r="J70" i="220"/>
  <c r="I70" i="220" s="1"/>
  <c r="H70" i="220" s="1"/>
  <c r="K69" i="220"/>
  <c r="J69" i="220"/>
  <c r="I69" i="220" s="1"/>
  <c r="H69" i="220" s="1"/>
  <c r="K68" i="220"/>
  <c r="J68" i="220"/>
  <c r="I68" i="220" s="1"/>
  <c r="H68" i="220" s="1"/>
  <c r="K67" i="220"/>
  <c r="J67" i="220"/>
  <c r="I67" i="220" s="1"/>
  <c r="H67" i="220" s="1"/>
  <c r="K66" i="220"/>
  <c r="J66" i="220"/>
  <c r="K65" i="220"/>
  <c r="J65" i="220"/>
  <c r="I65" i="220"/>
  <c r="H65" i="220" s="1"/>
  <c r="K64" i="220"/>
  <c r="J64" i="220"/>
  <c r="J63" i="220"/>
  <c r="I63" i="220" s="1"/>
  <c r="H63" i="220" s="1"/>
  <c r="K62" i="220"/>
  <c r="J62" i="220"/>
  <c r="I62" i="220"/>
  <c r="H62" i="220" s="1"/>
  <c r="K61" i="220"/>
  <c r="J61" i="220"/>
  <c r="I61" i="220"/>
  <c r="H61" i="220" s="1"/>
  <c r="K60" i="220"/>
  <c r="J60" i="220"/>
  <c r="I60" i="220" s="1"/>
  <c r="H60" i="220" s="1"/>
  <c r="K59" i="220"/>
  <c r="J59" i="220"/>
  <c r="I59" i="220" s="1"/>
  <c r="H59" i="220" s="1"/>
  <c r="K58" i="220"/>
  <c r="J58" i="220"/>
  <c r="I58" i="220" s="1"/>
  <c r="H58" i="220" s="1"/>
  <c r="K57" i="220"/>
  <c r="J57" i="220"/>
  <c r="I57" i="220" s="1"/>
  <c r="H57" i="220" s="1"/>
  <c r="K56" i="220"/>
  <c r="J56" i="220"/>
  <c r="I56" i="220" s="1"/>
  <c r="H56" i="220" s="1"/>
  <c r="K55" i="220"/>
  <c r="J55" i="220"/>
  <c r="I55" i="220" s="1"/>
  <c r="H55" i="220" s="1"/>
  <c r="K54" i="220"/>
  <c r="J54" i="220"/>
  <c r="I54" i="220" s="1"/>
  <c r="H54" i="220" s="1"/>
  <c r="K53" i="220"/>
  <c r="J53" i="220"/>
  <c r="I53" i="220" s="1"/>
  <c r="H53" i="220" s="1"/>
  <c r="K52" i="220"/>
  <c r="J52" i="220"/>
  <c r="I52" i="220" s="1"/>
  <c r="H52" i="220" s="1"/>
  <c r="K51" i="220"/>
  <c r="J51" i="220"/>
  <c r="I51" i="220" s="1"/>
  <c r="H51" i="220" s="1"/>
  <c r="K50" i="220"/>
  <c r="J50" i="220"/>
  <c r="I50" i="220" s="1"/>
  <c r="H50" i="220" s="1"/>
  <c r="K49" i="220"/>
  <c r="J49" i="220"/>
  <c r="I49" i="220" s="1"/>
  <c r="H49" i="220" s="1"/>
  <c r="K48" i="220"/>
  <c r="J48" i="220"/>
  <c r="I48" i="220" s="1"/>
  <c r="H48" i="220" s="1"/>
  <c r="K47" i="220"/>
  <c r="J47" i="220"/>
  <c r="I47" i="220" s="1"/>
  <c r="H47" i="220" s="1"/>
  <c r="K46" i="220"/>
  <c r="J46" i="220"/>
  <c r="I46" i="220" s="1"/>
  <c r="H46" i="220" s="1"/>
  <c r="K45" i="220"/>
  <c r="J45" i="220"/>
  <c r="I45" i="220" s="1"/>
  <c r="H45" i="220" s="1"/>
  <c r="K44" i="220"/>
  <c r="J44" i="220"/>
  <c r="I44" i="220" s="1"/>
  <c r="H44" i="220" s="1"/>
  <c r="K43" i="220"/>
  <c r="J43" i="220"/>
  <c r="I43" i="220" s="1"/>
  <c r="H43" i="220" s="1"/>
  <c r="K42" i="220"/>
  <c r="J42" i="220"/>
  <c r="I42" i="220" s="1"/>
  <c r="H42" i="220" s="1"/>
  <c r="K41" i="220"/>
  <c r="J41" i="220"/>
  <c r="I41" i="220" s="1"/>
  <c r="H41" i="220" s="1"/>
  <c r="K40" i="220"/>
  <c r="J40" i="220"/>
  <c r="I40" i="220" s="1"/>
  <c r="H40" i="220" s="1"/>
  <c r="K39" i="220"/>
  <c r="J39" i="220"/>
  <c r="I39" i="220" s="1"/>
  <c r="H39" i="220" s="1"/>
  <c r="K38" i="220"/>
  <c r="J38" i="220"/>
  <c r="I38" i="220" s="1"/>
  <c r="H38" i="220" s="1"/>
  <c r="J37" i="220"/>
  <c r="I37" i="220" s="1"/>
  <c r="H37" i="220" s="1"/>
  <c r="K36" i="220"/>
  <c r="K35" i="220"/>
  <c r="J35" i="220"/>
  <c r="K34" i="220"/>
  <c r="J34" i="220"/>
  <c r="K33" i="220"/>
  <c r="J33" i="220"/>
  <c r="I33" i="220" s="1"/>
  <c r="H33" i="220" s="1"/>
  <c r="K32" i="220"/>
  <c r="J32" i="220"/>
  <c r="I32" i="220" s="1"/>
  <c r="H32" i="220" s="1"/>
  <c r="K31" i="220"/>
  <c r="J31" i="220"/>
  <c r="I31" i="220" s="1"/>
  <c r="H31" i="220" s="1"/>
  <c r="K30" i="220"/>
  <c r="J30" i="220"/>
  <c r="I30" i="220"/>
  <c r="H30" i="220" s="1"/>
  <c r="K29" i="220"/>
  <c r="J29" i="220"/>
  <c r="I29" i="220" s="1"/>
  <c r="H29" i="220" s="1"/>
  <c r="K28" i="220"/>
  <c r="J28" i="220"/>
  <c r="I28" i="220" s="1"/>
  <c r="H28" i="220" s="1"/>
  <c r="K27" i="220"/>
  <c r="J27" i="220"/>
  <c r="I27" i="220" s="1"/>
  <c r="H27" i="220" s="1"/>
  <c r="K26" i="220"/>
  <c r="J26" i="220"/>
  <c r="I26" i="220" s="1"/>
  <c r="H26" i="220" s="1"/>
  <c r="K25" i="220"/>
  <c r="J25" i="220"/>
  <c r="I25" i="220" s="1"/>
  <c r="H25" i="220" s="1"/>
  <c r="K24" i="220"/>
  <c r="J24" i="220"/>
  <c r="I24" i="220" s="1"/>
  <c r="H24" i="220" s="1"/>
  <c r="K23" i="220"/>
  <c r="J23" i="220"/>
  <c r="I23" i="220" s="1"/>
  <c r="H23" i="220" s="1"/>
  <c r="K22" i="220"/>
  <c r="J22" i="220"/>
  <c r="I22" i="220" s="1"/>
  <c r="H22" i="220" s="1"/>
  <c r="K21" i="220"/>
  <c r="J21" i="220"/>
  <c r="I21" i="220" s="1"/>
  <c r="H21" i="220" s="1"/>
  <c r="K20" i="220"/>
  <c r="J20" i="220"/>
  <c r="I20" i="220" s="1"/>
  <c r="H20" i="220" s="1"/>
  <c r="K19" i="220"/>
  <c r="J19" i="220"/>
  <c r="I19" i="220" s="1"/>
  <c r="H19" i="220" s="1"/>
  <c r="K18" i="220"/>
  <c r="J18" i="220"/>
  <c r="I18" i="220" s="1"/>
  <c r="H18" i="220" s="1"/>
  <c r="K17" i="220"/>
  <c r="J17" i="220"/>
  <c r="I17" i="220"/>
  <c r="H17" i="220" s="1"/>
  <c r="K16" i="220"/>
  <c r="J16" i="220"/>
  <c r="I16" i="220" s="1"/>
  <c r="H16" i="220" s="1"/>
  <c r="K15" i="220"/>
  <c r="J15" i="220"/>
  <c r="I15" i="220" s="1"/>
  <c r="H15" i="220" s="1"/>
  <c r="K14" i="220"/>
  <c r="J14" i="220"/>
  <c r="I14" i="220" s="1"/>
  <c r="H14" i="220" s="1"/>
  <c r="K13" i="220"/>
  <c r="J13" i="220"/>
  <c r="I13" i="220"/>
  <c r="H13" i="220" s="1"/>
  <c r="K12" i="220"/>
  <c r="J12" i="220"/>
  <c r="I12" i="220" s="1"/>
  <c r="H12" i="220" s="1"/>
  <c r="K11" i="220"/>
  <c r="J11" i="220"/>
  <c r="I11" i="220" s="1"/>
  <c r="H11" i="220" s="1"/>
  <c r="K10" i="220"/>
  <c r="J10" i="220"/>
  <c r="I10" i="220" s="1"/>
  <c r="H10" i="220" s="1"/>
  <c r="K9" i="220"/>
  <c r="J9" i="220"/>
  <c r="I9" i="220"/>
  <c r="H9" i="220" s="1"/>
  <c r="K8" i="220"/>
  <c r="J8" i="220"/>
  <c r="I8" i="220" s="1"/>
  <c r="H8" i="220" s="1"/>
  <c r="J7" i="220"/>
  <c r="I7" i="220" s="1"/>
  <c r="H7" i="220" s="1"/>
  <c r="K6" i="220"/>
  <c r="J6" i="220"/>
  <c r="I6" i="220" s="1"/>
  <c r="H6" i="220" s="1"/>
  <c r="A6" i="220"/>
  <c r="A7" i="220" s="1"/>
  <c r="A8" i="220" l="1"/>
  <c r="A9" i="220"/>
  <c r="J652" i="220"/>
  <c r="J653" i="220"/>
  <c r="F16" i="270"/>
  <c r="A10" i="220" l="1"/>
  <c r="A11" i="220"/>
  <c r="F24" i="270"/>
  <c r="A12" i="220" l="1"/>
  <c r="D27" i="271"/>
  <c r="A13" i="220" l="1"/>
  <c r="I9" i="270"/>
  <c r="A14" i="220" l="1"/>
  <c r="J24" i="270"/>
  <c r="D6" i="270"/>
  <c r="I24" i="270"/>
  <c r="J9" i="270"/>
  <c r="J7" i="270"/>
  <c r="D13" i="270"/>
  <c r="I7" i="270" s="1"/>
  <c r="A15" i="220" l="1"/>
  <c r="G49" i="270"/>
  <c r="A16" i="220" l="1"/>
  <c r="D34" i="270"/>
  <c r="E34" i="270"/>
  <c r="A17" i="220" l="1"/>
  <c r="G48" i="270"/>
  <c r="G14" i="270"/>
  <c r="G13" i="270"/>
  <c r="G26" i="270"/>
  <c r="G24" i="270"/>
  <c r="E6" i="270"/>
  <c r="A18" i="220" l="1"/>
  <c r="A19" i="220" s="1"/>
  <c r="A21" i="220" s="1"/>
  <c r="A22" i="220" s="1"/>
  <c r="A23" i="220" s="1"/>
  <c r="A24" i="220" s="1"/>
  <c r="A25" i="220" s="1"/>
  <c r="A26" i="220" s="1"/>
  <c r="A27" i="220" s="1"/>
  <c r="A28" i="220" s="1"/>
  <c r="A29" i="220" s="1"/>
  <c r="A30" i="220" s="1"/>
  <c r="A31" i="220" s="1"/>
  <c r="A32" i="220" s="1"/>
  <c r="A33" i="220" s="1"/>
  <c r="A35" i="220" s="1"/>
  <c r="A37" i="220" s="1"/>
  <c r="A38" i="220" s="1"/>
  <c r="A39" i="220" s="1"/>
  <c r="A40" i="220" s="1"/>
  <c r="A41" i="220" s="1"/>
  <c r="A42" i="220" s="1"/>
  <c r="A43" i="220" s="1"/>
  <c r="A44" i="220" s="1"/>
  <c r="A45" i="220" s="1"/>
  <c r="A46" i="220" s="1"/>
  <c r="A47" i="220" s="1"/>
  <c r="A48" i="220" s="1"/>
  <c r="A49" i="220" s="1"/>
  <c r="A50" i="220" s="1"/>
  <c r="A51" i="220" s="1"/>
  <c r="A52" i="220" s="1"/>
  <c r="A53" i="220" s="1"/>
  <c r="A54" i="220" s="1"/>
  <c r="A55" i="220" s="1"/>
  <c r="A56" i="220" s="1"/>
  <c r="A57" i="220" s="1"/>
  <c r="A58" i="220" s="1"/>
  <c r="A59" i="220" s="1"/>
  <c r="A61" i="220" s="1"/>
  <c r="A63" i="220" s="1"/>
  <c r="A64" i="220" s="1"/>
  <c r="A65" i="220" s="1"/>
  <c r="A66" i="220" s="1"/>
  <c r="A68" i="220" s="1"/>
  <c r="A69" i="220" s="1"/>
  <c r="A70" i="220" s="1"/>
  <c r="A71" i="220" s="1"/>
  <c r="A73" i="220" s="1"/>
  <c r="A76" i="220" s="1"/>
  <c r="A77" i="220" s="1"/>
  <c r="A78" i="220" s="1"/>
  <c r="A79" i="220" s="1"/>
  <c r="A80" i="220" s="1"/>
  <c r="A81" i="220" s="1"/>
  <c r="A82" i="220" s="1"/>
  <c r="A83" i="220" s="1"/>
  <c r="A84" i="220" s="1"/>
  <c r="A85" i="220" s="1"/>
  <c r="A86" i="220" s="1"/>
  <c r="A87" i="220" s="1"/>
  <c r="A88" i="220" s="1"/>
  <c r="A89" i="220" s="1"/>
  <c r="A90" i="220" s="1"/>
  <c r="A91" i="220" s="1"/>
  <c r="A92" i="220" s="1"/>
  <c r="A93" i="220" s="1"/>
  <c r="A94" i="220" s="1"/>
  <c r="A95" i="220" s="1"/>
  <c r="A96" i="220" s="1"/>
  <c r="A97" i="220" s="1"/>
  <c r="A98" i="220" s="1"/>
  <c r="A99" i="220" s="1"/>
  <c r="A100" i="220" s="1"/>
  <c r="A101" i="220" s="1"/>
  <c r="A102" i="220" s="1"/>
  <c r="A103" i="220" s="1"/>
  <c r="A104" i="220" s="1"/>
  <c r="A105" i="220" s="1"/>
  <c r="A106" i="220" s="1"/>
  <c r="A107" i="220" s="1"/>
  <c r="A108" i="220" s="1"/>
  <c r="A109" i="220" s="1"/>
  <c r="A110" i="220" s="1"/>
  <c r="A111" i="220" s="1"/>
  <c r="A112" i="220" s="1"/>
  <c r="A113" i="220" s="1"/>
  <c r="A114" i="220" s="1"/>
  <c r="A115" i="220" s="1"/>
  <c r="A116" i="220" s="1"/>
  <c r="A117" i="220" s="1"/>
  <c r="A118" i="220" s="1"/>
  <c r="A119" i="220" s="1"/>
  <c r="A120" i="220" s="1"/>
  <c r="A121" i="220" s="1"/>
  <c r="A122" i="220" s="1"/>
  <c r="A123" i="220" s="1"/>
  <c r="A124" i="220" s="1"/>
  <c r="A125" i="220" s="1"/>
  <c r="A126" i="220" s="1"/>
  <c r="A127" i="220" s="1"/>
  <c r="A128" i="220" s="1"/>
  <c r="A129" i="220" s="1"/>
  <c r="A130" i="220" s="1"/>
  <c r="A131" i="220" s="1"/>
  <c r="A132" i="220" s="1"/>
  <c r="A133" i="220" s="1"/>
  <c r="A134" i="220" s="1"/>
  <c r="A135" i="220" s="1"/>
  <c r="A136" i="220" s="1"/>
  <c r="A137" i="220" s="1"/>
  <c r="A138" i="220" s="1"/>
  <c r="A139" i="220" s="1"/>
  <c r="A140" i="220" s="1"/>
  <c r="A141" i="220" s="1"/>
  <c r="A143" i="220" s="1"/>
  <c r="A144" i="220" s="1"/>
  <c r="A145" i="220" s="1"/>
  <c r="A146" i="220" s="1"/>
  <c r="A147" i="220" s="1"/>
  <c r="A148" i="220" s="1"/>
  <c r="A150" i="220" s="1"/>
  <c r="A151" i="220" s="1"/>
  <c r="A152" i="220" s="1"/>
  <c r="A153" i="220" s="1"/>
  <c r="A154" i="220" s="1"/>
  <c r="A155" i="220" s="1"/>
  <c r="A156" i="220" s="1"/>
  <c r="A157" i="220" s="1"/>
  <c r="A158" i="220" s="1"/>
  <c r="A159" i="220" s="1"/>
  <c r="A160" i="220" s="1"/>
  <c r="A162" i="220" s="1"/>
  <c r="A163" i="220" s="1"/>
  <c r="A164" i="220" s="1"/>
  <c r="A165" i="220" s="1"/>
  <c r="A166" i="220" s="1"/>
  <c r="A167" i="220" s="1"/>
  <c r="A168" i="220" s="1"/>
  <c r="A169" i="220" s="1"/>
  <c r="A170" i="220" s="1"/>
  <c r="A171" i="220" s="1"/>
  <c r="A172" i="220" s="1"/>
  <c r="A174" i="220" s="1"/>
  <c r="A175" i="220" s="1"/>
  <c r="A176" i="220" s="1"/>
  <c r="A177" i="220" s="1"/>
  <c r="A178" i="220" s="1"/>
  <c r="A179" i="220" s="1"/>
  <c r="A180" i="220" s="1"/>
  <c r="A181" i="220" s="1"/>
  <c r="A182" i="220" s="1"/>
  <c r="A183" i="220" s="1"/>
  <c r="A184" i="220" s="1"/>
  <c r="A185" i="220" s="1"/>
  <c r="A186" i="220" s="1"/>
  <c r="A187" i="220" s="1"/>
  <c r="A188" i="220" s="1"/>
  <c r="A189" i="220" s="1"/>
  <c r="A190" i="220" s="1"/>
  <c r="A191" i="220" s="1"/>
  <c r="A192" i="220" s="1"/>
  <c r="A193" i="220" s="1"/>
  <c r="A194" i="220" s="1"/>
  <c r="A195" i="220" s="1"/>
  <c r="A196" i="220" s="1"/>
  <c r="A197" i="220" s="1"/>
  <c r="A198" i="220" s="1"/>
  <c r="A199" i="220" s="1"/>
  <c r="A200" i="220" s="1"/>
  <c r="A201" i="220" s="1"/>
  <c r="A202" i="220" s="1"/>
  <c r="A203" i="220" s="1"/>
  <c r="A204" i="220" s="1"/>
  <c r="A205" i="220" s="1"/>
  <c r="A206" i="220" s="1"/>
  <c r="A207" i="220" s="1"/>
  <c r="A208" i="220" s="1"/>
  <c r="A209" i="220" s="1"/>
  <c r="A210" i="220" s="1"/>
  <c r="A211" i="220" s="1"/>
  <c r="A212" i="220" s="1"/>
  <c r="A213" i="220" s="1"/>
  <c r="A214" i="220" s="1"/>
  <c r="A215" i="220" s="1"/>
  <c r="A216" i="220" s="1"/>
  <c r="A217" i="220" s="1"/>
  <c r="A218" i="220" s="1"/>
  <c r="A219" i="220" s="1"/>
  <c r="A220" i="220" s="1"/>
  <c r="A221" i="220" s="1"/>
  <c r="A222" i="220" s="1"/>
  <c r="A223" i="220" s="1"/>
  <c r="A224" i="220" s="1"/>
  <c r="A225" i="220" s="1"/>
  <c r="A226" i="220" s="1"/>
  <c r="A227" i="220" s="1"/>
  <c r="A228" i="220" s="1"/>
  <c r="A229" i="220" s="1"/>
  <c r="A230" i="220" s="1"/>
  <c r="A231" i="220" s="1"/>
  <c r="A232" i="220" s="1"/>
  <c r="A233" i="220" s="1"/>
  <c r="A234" i="220" s="1"/>
  <c r="A235" i="220" s="1"/>
  <c r="A236" i="220" s="1"/>
  <c r="A237" i="220" s="1"/>
  <c r="A238" i="220" s="1"/>
  <c r="A239" i="220" s="1"/>
  <c r="A240" i="220" s="1"/>
  <c r="A241" i="220" s="1"/>
  <c r="A242" i="220" s="1"/>
  <c r="A243" i="220" s="1"/>
  <c r="A244" i="220" s="1"/>
  <c r="A245" i="220" s="1"/>
  <c r="A246" i="220" s="1"/>
  <c r="A247" i="220" s="1"/>
  <c r="A248" i="220" s="1"/>
  <c r="A249" i="220" s="1"/>
  <c r="A250" i="220" s="1"/>
  <c r="A251" i="220" s="1"/>
  <c r="A252" i="220" s="1"/>
  <c r="A253" i="220" s="1"/>
  <c r="A254" i="220" s="1"/>
  <c r="A255" i="220" s="1"/>
  <c r="A256" i="220" s="1"/>
  <c r="A257" i="220" s="1"/>
  <c r="A258" i="220" s="1"/>
  <c r="A259" i="220" s="1"/>
  <c r="A260" i="220" s="1"/>
  <c r="A261" i="220" s="1"/>
  <c r="A262" i="220" s="1"/>
  <c r="A263" i="220" s="1"/>
  <c r="A264" i="220" s="1"/>
  <c r="A265" i="220" s="1"/>
  <c r="A266" i="220" s="1"/>
  <c r="A267" i="220" s="1"/>
  <c r="A268" i="220" s="1"/>
  <c r="A269" i="220" s="1"/>
  <c r="A270" i="220" s="1"/>
  <c r="A271" i="220" s="1"/>
  <c r="A272" i="220" s="1"/>
  <c r="A273" i="220" s="1"/>
  <c r="A274" i="220" s="1"/>
  <c r="A275" i="220" s="1"/>
  <c r="A276" i="220" s="1"/>
  <c r="A277" i="220" s="1"/>
  <c r="A278" i="220" s="1"/>
  <c r="A279" i="220" s="1"/>
  <c r="A280" i="220" s="1"/>
  <c r="A281" i="220" s="1"/>
  <c r="A282" i="220" s="1"/>
  <c r="A283" i="220" s="1"/>
  <c r="A284" i="220" s="1"/>
  <c r="A285" i="220" s="1"/>
  <c r="A286" i="220" s="1"/>
  <c r="A287" i="220" s="1"/>
  <c r="A288" i="220" s="1"/>
  <c r="A289" i="220" s="1"/>
  <c r="A290" i="220" s="1"/>
  <c r="A291" i="220" s="1"/>
  <c r="A292" i="220" s="1"/>
  <c r="A293" i="220" s="1"/>
  <c r="A294" i="220" s="1"/>
  <c r="A295" i="220" s="1"/>
  <c r="A296" i="220" s="1"/>
  <c r="A297" i="220" s="1"/>
  <c r="A298" i="220" s="1"/>
  <c r="A299" i="220" s="1"/>
  <c r="A300" i="220" s="1"/>
  <c r="A301" i="220" s="1"/>
  <c r="A302" i="220" s="1"/>
  <c r="A303" i="220" s="1"/>
  <c r="A304" i="220" s="1"/>
  <c r="A305" i="220" s="1"/>
  <c r="A306" i="220" s="1"/>
  <c r="A307" i="220" s="1"/>
  <c r="A308" i="220" s="1"/>
  <c r="A309" i="220" s="1"/>
  <c r="A310" i="220" s="1"/>
  <c r="A312" i="220" s="1"/>
  <c r="A313" i="220" s="1"/>
  <c r="A314" i="220" s="1"/>
  <c r="A315" i="220" s="1"/>
  <c r="A316" i="220" s="1"/>
  <c r="A317" i="220" s="1"/>
  <c r="A318" i="220" s="1"/>
  <c r="A319" i="220" s="1"/>
  <c r="A320" i="220" s="1"/>
  <c r="A321" i="220" s="1"/>
  <c r="A322" i="220" s="1"/>
  <c r="A323" i="220" s="1"/>
  <c r="A324" i="220" s="1"/>
  <c r="A325" i="220" s="1"/>
  <c r="A326" i="220" s="1"/>
  <c r="A327" i="220" s="1"/>
  <c r="A328" i="220" s="1"/>
  <c r="A329" i="220" s="1"/>
  <c r="A330" i="220" s="1"/>
  <c r="A331" i="220" s="1"/>
  <c r="A333" i="220" s="1"/>
  <c r="A334" i="220" s="1"/>
  <c r="A335" i="220" s="1"/>
  <c r="A336" i="220" s="1"/>
  <c r="A337" i="220" s="1"/>
  <c r="A338" i="220" s="1"/>
  <c r="A339" i="220" s="1"/>
  <c r="A340" i="220" s="1"/>
  <c r="A342" i="220" s="1"/>
  <c r="A343" i="220" s="1"/>
  <c r="A345" i="220" s="1"/>
  <c r="A346" i="220" s="1"/>
  <c r="A348" i="220" s="1"/>
  <c r="A349" i="220" s="1"/>
  <c r="A350" i="220" s="1"/>
  <c r="A351" i="220" s="1"/>
  <c r="A352" i="220" s="1"/>
  <c r="A353" i="220" s="1"/>
  <c r="A354" i="220" s="1"/>
  <c r="A355" i="220" s="1"/>
  <c r="A356" i="220" s="1"/>
  <c r="A357" i="220" s="1"/>
  <c r="A358" i="220" s="1"/>
  <c r="A359" i="220" s="1"/>
  <c r="A360" i="220" s="1"/>
  <c r="A361" i="220" s="1"/>
  <c r="A363" i="220" s="1"/>
  <c r="A364" i="220" s="1"/>
  <c r="A365" i="220" s="1"/>
  <c r="A366" i="220" s="1"/>
  <c r="A368" i="220" s="1"/>
  <c r="A369" i="220" s="1"/>
  <c r="A370" i="220" s="1"/>
  <c r="A371" i="220" s="1"/>
  <c r="A372" i="220" s="1"/>
  <c r="A373" i="220" s="1"/>
  <c r="A374" i="220" s="1"/>
  <c r="A375" i="220" s="1"/>
  <c r="A376" i="220" s="1"/>
  <c r="A377" i="220" s="1"/>
  <c r="A378" i="220" s="1"/>
  <c r="A379" i="220" s="1"/>
  <c r="A380" i="220" s="1"/>
  <c r="A381" i="220" s="1"/>
  <c r="A382" i="220" s="1"/>
  <c r="A384" i="220" s="1"/>
  <c r="A385" i="220" s="1"/>
  <c r="A386" i="220" s="1"/>
  <c r="A387" i="220" s="1"/>
  <c r="A388" i="220" s="1"/>
  <c r="A389" i="220" s="1"/>
  <c r="A390" i="220" s="1"/>
  <c r="A391" i="220" s="1"/>
  <c r="A392" i="220" s="1"/>
  <c r="A393" i="220" s="1"/>
  <c r="A394" i="220" s="1"/>
  <c r="A395" i="220" s="1"/>
  <c r="A396" i="220" s="1"/>
  <c r="A398" i="220" s="1"/>
  <c r="A399" i="220" s="1"/>
  <c r="A400" i="220" s="1"/>
  <c r="A401" i="220" s="1"/>
  <c r="A402" i="220" s="1"/>
  <c r="A403" i="220" s="1"/>
  <c r="A404" i="220" s="1"/>
  <c r="A405" i="220" s="1"/>
  <c r="A406" i="220" s="1"/>
  <c r="A407" i="220" s="1"/>
  <c r="A408" i="220" s="1"/>
  <c r="A409" i="220" s="1"/>
  <c r="A411" i="220" s="1"/>
  <c r="A412" i="220" s="1"/>
  <c r="A413" i="220" s="1"/>
  <c r="A414" i="220" s="1"/>
  <c r="A415" i="220" s="1"/>
  <c r="A416" i="220" s="1"/>
  <c r="A417" i="220" s="1"/>
  <c r="A418" i="220" s="1"/>
  <c r="A419" i="220" s="1"/>
  <c r="A420" i="220" s="1"/>
  <c r="A421" i="220" s="1"/>
  <c r="A422" i="220" s="1"/>
  <c r="A423" i="220" s="1"/>
  <c r="A424" i="220" s="1"/>
  <c r="A425" i="220" s="1"/>
  <c r="A426" i="220" s="1"/>
  <c r="A427" i="220" s="1"/>
  <c r="A428" i="220" s="1"/>
  <c r="A429" i="220" s="1"/>
  <c r="A430" i="220" s="1"/>
  <c r="A431" i="220" s="1"/>
  <c r="A432" i="220" s="1"/>
  <c r="A433" i="220" s="1"/>
  <c r="A434" i="220" s="1"/>
  <c r="A435" i="220" s="1"/>
  <c r="A436" i="220" s="1"/>
  <c r="A437" i="220" s="1"/>
  <c r="A438" i="220" s="1"/>
  <c r="A439" i="220" s="1"/>
  <c r="A440" i="220" s="1"/>
  <c r="A441" i="220" s="1"/>
  <c r="A442" i="220" s="1"/>
  <c r="A443" i="220" s="1"/>
  <c r="A444" i="220" s="1"/>
  <c r="A445" i="220" s="1"/>
  <c r="A446" i="220" s="1"/>
  <c r="A447" i="220" s="1"/>
  <c r="A448" i="220" s="1"/>
  <c r="A449" i="220" s="1"/>
  <c r="A450" i="220" s="1"/>
  <c r="A451" i="220" s="1"/>
  <c r="A452" i="220" s="1"/>
  <c r="A453" i="220" s="1"/>
  <c r="A454" i="220" s="1"/>
  <c r="A455" i="220" s="1"/>
  <c r="A456" i="220" s="1"/>
  <c r="A457" i="220" s="1"/>
  <c r="A458" i="220" s="1"/>
  <c r="A459" i="220" s="1"/>
  <c r="A460" i="220" s="1"/>
  <c r="A461" i="220" s="1"/>
  <c r="A462" i="220" s="1"/>
  <c r="A463" i="220" s="1"/>
  <c r="A464" i="220" s="1"/>
  <c r="A465" i="220" s="1"/>
  <c r="A466" i="220" s="1"/>
  <c r="A467" i="220" s="1"/>
  <c r="A468" i="220" s="1"/>
  <c r="A469" i="220" s="1"/>
  <c r="A470" i="220" s="1"/>
  <c r="A471" i="220" s="1"/>
  <c r="A472" i="220" s="1"/>
  <c r="A473" i="220" s="1"/>
  <c r="A474" i="220" s="1"/>
  <c r="A475" i="220" s="1"/>
  <c r="A476" i="220" s="1"/>
  <c r="A477" i="220" s="1"/>
  <c r="A478" i="220" s="1"/>
  <c r="A479" i="220" s="1"/>
  <c r="A480" i="220" s="1"/>
  <c r="A481" i="220" s="1"/>
  <c r="A482" i="220" s="1"/>
  <c r="A483" i="220" s="1"/>
  <c r="A484" i="220" s="1"/>
  <c r="A485" i="220" s="1"/>
  <c r="A486" i="220" s="1"/>
  <c r="A487" i="220" s="1"/>
  <c r="A488" i="220" s="1"/>
  <c r="A489" i="220" s="1"/>
  <c r="A490" i="220" s="1"/>
  <c r="A492" i="220" s="1"/>
  <c r="A493" i="220" s="1"/>
  <c r="A494" i="220" s="1"/>
  <c r="A495" i="220" s="1"/>
  <c r="A497" i="220" s="1"/>
  <c r="A498" i="220" s="1"/>
  <c r="A499" i="220" s="1"/>
  <c r="A500" i="220" s="1"/>
  <c r="A501" i="220" s="1"/>
  <c r="A502" i="220" s="1"/>
  <c r="A503" i="220" s="1"/>
  <c r="A504" i="220" s="1"/>
  <c r="A505" i="220" s="1"/>
  <c r="A506" i="220" s="1"/>
  <c r="A507" i="220" s="1"/>
  <c r="A508" i="220" s="1"/>
  <c r="A509" i="220" s="1"/>
  <c r="A510" i="220" s="1"/>
  <c r="A511" i="220" s="1"/>
  <c r="A512" i="220" s="1"/>
  <c r="A513" i="220" s="1"/>
  <c r="A514" i="220" s="1"/>
  <c r="A515" i="220" s="1"/>
  <c r="A516" i="220" s="1"/>
  <c r="A517" i="220" s="1"/>
  <c r="A518" i="220" s="1"/>
  <c r="A519" i="220" s="1"/>
  <c r="A520" i="220" s="1"/>
  <c r="A521" i="220" s="1"/>
  <c r="A522" i="220" s="1"/>
  <c r="A523" i="220" s="1"/>
  <c r="A524" i="220" s="1"/>
  <c r="A525" i="220" s="1"/>
  <c r="A526" i="220" s="1"/>
  <c r="A527" i="220" s="1"/>
  <c r="A528" i="220" s="1"/>
  <c r="A529" i="220" s="1"/>
  <c r="A530" i="220" s="1"/>
  <c r="A531" i="220" s="1"/>
  <c r="A532" i="220" s="1"/>
  <c r="A533" i="220" s="1"/>
  <c r="A534" i="220" s="1"/>
  <c r="A535" i="220" s="1"/>
  <c r="A536" i="220" s="1"/>
  <c r="A537" i="220" s="1"/>
  <c r="A538" i="220" s="1"/>
  <c r="A539" i="220" s="1"/>
  <c r="A540" i="220" s="1"/>
  <c r="A541" i="220" s="1"/>
  <c r="A542" i="220" s="1"/>
  <c r="A543" i="220" s="1"/>
  <c r="A544" i="220" s="1"/>
  <c r="A545" i="220" s="1"/>
  <c r="A546" i="220" s="1"/>
  <c r="A547" i="220" s="1"/>
  <c r="A548" i="220" s="1"/>
  <c r="A549" i="220" s="1"/>
  <c r="A550" i="220" s="1"/>
  <c r="A551" i="220" s="1"/>
  <c r="A552" i="220" s="1"/>
  <c r="A553" i="220" s="1"/>
  <c r="A554" i="220" s="1"/>
  <c r="A555" i="220" s="1"/>
  <c r="A556" i="220" s="1"/>
  <c r="A557" i="220" s="1"/>
  <c r="A558" i="220" s="1"/>
  <c r="A559" i="220" s="1"/>
  <c r="A561" i="220" s="1"/>
  <c r="A562" i="220" s="1"/>
  <c r="A563" i="220" s="1"/>
  <c r="A564" i="220" s="1"/>
  <c r="A565" i="220" s="1"/>
  <c r="A566" i="220" s="1"/>
  <c r="A567" i="220" s="1"/>
  <c r="A568" i="220" s="1"/>
  <c r="A569" i="220" s="1"/>
  <c r="A570" i="220" s="1"/>
  <c r="A571" i="220" s="1"/>
  <c r="A572" i="220" s="1"/>
  <c r="A573" i="220" s="1"/>
  <c r="A574" i="220" s="1"/>
  <c r="A575" i="220" s="1"/>
  <c r="A576" i="220" s="1"/>
  <c r="A577" i="220" s="1"/>
  <c r="A578" i="220" s="1"/>
  <c r="A579" i="220" s="1"/>
  <c r="A580" i="220" s="1"/>
  <c r="A581" i="220" s="1"/>
  <c r="A582" i="220" s="1"/>
  <c r="A583" i="220" s="1"/>
  <c r="A584" i="220" s="1"/>
  <c r="A585" i="220" s="1"/>
  <c r="A586" i="220" s="1"/>
  <c r="A587" i="220" s="1"/>
  <c r="A588" i="220" s="1"/>
  <c r="A589" i="220" s="1"/>
  <c r="A590" i="220" s="1"/>
  <c r="A591" i="220" s="1"/>
  <c r="A592" i="220" s="1"/>
  <c r="A593" i="220" s="1"/>
  <c r="A594" i="220" s="1"/>
  <c r="A595" i="220" s="1"/>
  <c r="A596" i="220" s="1"/>
  <c r="A597" i="220" s="1"/>
  <c r="A598" i="220" s="1"/>
  <c r="A599" i="220" s="1"/>
  <c r="A600" i="220" s="1"/>
  <c r="A601" i="220" s="1"/>
  <c r="A602" i="220" s="1"/>
  <c r="A603" i="220" s="1"/>
  <c r="A604" i="220" s="1"/>
  <c r="A605" i="220" s="1"/>
  <c r="A606" i="220" s="1"/>
  <c r="A607" i="220" s="1"/>
  <c r="A608" i="220" s="1"/>
  <c r="A609" i="220" s="1"/>
  <c r="A610" i="220" s="1"/>
  <c r="A611" i="220" s="1"/>
  <c r="A612" i="220" s="1"/>
  <c r="A613" i="220" s="1"/>
  <c r="A614" i="220" s="1"/>
  <c r="A615" i="220" s="1"/>
  <c r="A616" i="220" s="1"/>
  <c r="A617" i="220" s="1"/>
  <c r="A618" i="220" s="1"/>
  <c r="A619" i="220" s="1"/>
  <c r="A620" i="220" s="1"/>
  <c r="A621" i="220" s="1"/>
  <c r="A622" i="220" s="1"/>
  <c r="A623" i="220" s="1"/>
  <c r="A624" i="220" s="1"/>
  <c r="A626" i="220" s="1"/>
  <c r="A627" i="220" s="1"/>
  <c r="A628" i="220" s="1"/>
  <c r="A629" i="220" s="1"/>
  <c r="A630" i="220" s="1"/>
  <c r="A631" i="220" s="1"/>
  <c r="A632" i="220" s="1"/>
  <c r="A633" i="220" s="1"/>
  <c r="A634" i="220" s="1"/>
  <c r="A635" i="220" s="1"/>
  <c r="A636" i="220" s="1"/>
  <c r="A637" i="220" s="1"/>
  <c r="A638" i="220" s="1"/>
  <c r="A639" i="220" s="1"/>
  <c r="A640" i="220" s="1"/>
  <c r="A642" i="220" s="1"/>
  <c r="A644" i="220" s="1"/>
  <c r="A646" i="220" s="1"/>
  <c r="A647" i="220" s="1"/>
  <c r="A648" i="220" s="1"/>
  <c r="A649" i="220" s="1"/>
  <c r="A650" i="220" s="1"/>
  <c r="A652" i="220" s="1"/>
  <c r="A653" i="220" s="1"/>
  <c r="H22" i="270"/>
  <c r="G6" i="270"/>
  <c r="G7" i="270"/>
  <c r="G9" i="270"/>
  <c r="G10" i="270"/>
  <c r="G11" i="270"/>
  <c r="G12" i="270"/>
  <c r="G15" i="270"/>
  <c r="G16" i="270"/>
  <c r="G17" i="270"/>
  <c r="G19" i="270"/>
  <c r="G20" i="270"/>
  <c r="G21" i="270"/>
  <c r="G22" i="270"/>
  <c r="G23" i="270"/>
  <c r="G25" i="270"/>
  <c r="G27" i="270"/>
  <c r="G28" i="270"/>
  <c r="G29" i="270"/>
  <c r="G30" i="270"/>
  <c r="G31" i="270"/>
  <c r="G32" i="270"/>
  <c r="G33" i="270"/>
  <c r="G34" i="270"/>
  <c r="G36" i="270"/>
  <c r="G37" i="270"/>
  <c r="G38" i="270"/>
  <c r="G39" i="270"/>
  <c r="G40" i="270"/>
  <c r="G41" i="270"/>
  <c r="G42" i="270"/>
  <c r="G43" i="270"/>
  <c r="G44" i="270"/>
  <c r="G64" i="270"/>
  <c r="G46" i="270"/>
  <c r="G47" i="270"/>
  <c r="G50" i="270"/>
  <c r="G51" i="270"/>
  <c r="G52" i="270"/>
  <c r="G53" i="270"/>
  <c r="G54" i="270"/>
  <c r="G55" i="270"/>
  <c r="G56" i="270"/>
  <c r="G57" i="270"/>
  <c r="G58" i="270"/>
  <c r="G59" i="270"/>
  <c r="G60" i="270"/>
  <c r="G61" i="270"/>
  <c r="G62" i="270"/>
  <c r="G63" i="270"/>
  <c r="G45" i="270"/>
  <c r="D62" i="271"/>
  <c r="D54" i="271"/>
  <c r="D48" i="271"/>
  <c r="D35" i="271"/>
  <c r="D64" i="271"/>
  <c r="D24" i="271"/>
  <c r="D65" i="271"/>
  <c r="D28" i="271"/>
  <c r="D52" i="271"/>
  <c r="D47" i="271"/>
  <c r="F25" i="270"/>
  <c r="H25" i="270" s="1"/>
  <c r="D40" i="271"/>
  <c r="D60" i="271"/>
  <c r="D61" i="271"/>
  <c r="D55" i="271"/>
  <c r="F12" i="270"/>
  <c r="H12" i="270" s="1"/>
  <c r="F53" i="270"/>
  <c r="H53" i="270" s="1"/>
  <c r="F41" i="270"/>
  <c r="H41" i="270" s="1"/>
  <c r="F23" i="270"/>
  <c r="H23" i="270" s="1"/>
  <c r="F58" i="270"/>
  <c r="H58" i="270" s="1"/>
  <c r="F46" i="270"/>
  <c r="H46" i="270" s="1"/>
  <c r="F40" i="270"/>
  <c r="H40" i="270" s="1"/>
  <c r="F63" i="270"/>
  <c r="H63" i="270" s="1"/>
  <c r="F45" i="270"/>
  <c r="H45" i="270" s="1"/>
  <c r="F39" i="270"/>
  <c r="H39" i="270" s="1"/>
  <c r="F33" i="270"/>
  <c r="H33" i="270" s="1"/>
  <c r="F62" i="270"/>
  <c r="H62" i="270" s="1"/>
  <c r="F56" i="270"/>
  <c r="H56" i="270" s="1"/>
  <c r="F38" i="270"/>
  <c r="H38" i="270" s="1"/>
  <c r="F26" i="270"/>
  <c r="H26" i="270" s="1"/>
  <c r="F20" i="270"/>
  <c r="H20" i="270" s="1"/>
  <c r="D66" i="271" l="1"/>
  <c r="D12" i="271"/>
  <c r="F48" i="270"/>
  <c r="H48" i="270" s="1"/>
  <c r="D50" i="271"/>
  <c r="D29" i="271"/>
  <c r="D17" i="271"/>
  <c r="F15" i="270"/>
  <c r="H15" i="270" s="1"/>
  <c r="F52" i="270"/>
  <c r="H52" i="270" s="1"/>
  <c r="D43" i="271"/>
  <c r="D30" i="271"/>
  <c r="D18" i="271"/>
  <c r="H16" i="270"/>
  <c r="F43" i="270"/>
  <c r="H43" i="270" s="1"/>
  <c r="D45" i="271"/>
  <c r="D11" i="271"/>
  <c r="F50" i="270"/>
  <c r="H50" i="270" s="1"/>
  <c r="F31" i="270"/>
  <c r="H31" i="270" s="1"/>
  <c r="D33" i="271"/>
  <c r="F21" i="270"/>
  <c r="H21" i="270" s="1"/>
  <c r="D23" i="271"/>
  <c r="D58" i="271"/>
  <c r="F14" i="270"/>
  <c r="H14" i="270" s="1"/>
  <c r="D16" i="271"/>
  <c r="F17" i="270"/>
  <c r="H17" i="270" s="1"/>
  <c r="D19" i="271"/>
  <c r="F61" i="270"/>
  <c r="H61" i="270" s="1"/>
  <c r="D63" i="271"/>
  <c r="D53" i="271"/>
  <c r="F51" i="270"/>
  <c r="H51" i="270" s="1"/>
  <c r="F37" i="270"/>
  <c r="H37" i="270" s="1"/>
  <c r="D39" i="271"/>
  <c r="F32" i="270"/>
  <c r="H32" i="270" s="1"/>
  <c r="D34" i="271"/>
  <c r="D46" i="271"/>
  <c r="F44" i="270"/>
  <c r="H44" i="270" s="1"/>
  <c r="F18" i="270"/>
  <c r="D20" i="271"/>
  <c r="F42" i="270"/>
  <c r="H42" i="270" s="1"/>
  <c r="D44" i="271"/>
  <c r="D22" i="271"/>
  <c r="D25" i="271"/>
  <c r="F19" i="270"/>
  <c r="H19" i="270" s="1"/>
  <c r="D21" i="271"/>
  <c r="D49" i="271"/>
  <c r="F30" i="270"/>
  <c r="H30" i="270" s="1"/>
  <c r="D32" i="271"/>
  <c r="D38" i="271"/>
  <c r="D42" i="271"/>
  <c r="D9" i="271"/>
  <c r="D41" i="271"/>
  <c r="F54" i="270"/>
  <c r="H54" i="270" s="1"/>
  <c r="D56" i="271"/>
  <c r="D26" i="271"/>
  <c r="F27" i="270"/>
  <c r="H27" i="270" s="1"/>
  <c r="D57" i="271"/>
  <c r="D51" i="271"/>
  <c r="F36" i="270"/>
  <c r="H36" i="270" s="1"/>
  <c r="F10" i="270"/>
  <c r="H10" i="270" s="1"/>
  <c r="F64" i="270"/>
  <c r="H64" i="270" s="1"/>
  <c r="F9" i="270"/>
  <c r="H9" i="270" s="1"/>
  <c r="D31" i="271"/>
  <c r="F11" i="270"/>
  <c r="H11" i="270" s="1"/>
  <c r="F57" i="270"/>
  <c r="H57" i="270" s="1"/>
  <c r="F59" i="270"/>
  <c r="H59" i="270" s="1"/>
  <c r="F28" i="270"/>
  <c r="H28" i="270" s="1"/>
  <c r="F47" i="270"/>
  <c r="H47" i="270" s="1"/>
  <c r="F60" i="270"/>
  <c r="H60" i="270" s="1"/>
  <c r="F13" i="270" l="1"/>
  <c r="H13" i="270" s="1"/>
  <c r="D15" i="271"/>
  <c r="D59" i="271"/>
  <c r="E27" i="271"/>
  <c r="G27" i="271" s="1"/>
  <c r="H24" i="270"/>
  <c r="F29" i="270"/>
  <c r="H29" i="270" s="1"/>
  <c r="F7" i="270"/>
  <c r="H7" i="270" s="1"/>
  <c r="F55" i="270"/>
  <c r="H55" i="270" s="1"/>
  <c r="F49" i="270"/>
  <c r="H49" i="270" s="1"/>
  <c r="D36" i="271"/>
  <c r="F34" i="270" l="1"/>
  <c r="H34" i="270" s="1"/>
  <c r="F6" i="270"/>
  <c r="H6" i="270" s="1"/>
  <c r="E17" i="271" l="1"/>
  <c r="G17" i="271" s="1"/>
  <c r="E58" i="271"/>
  <c r="G58" i="271" s="1"/>
  <c r="E21" i="271"/>
  <c r="G21" i="271" s="1"/>
  <c r="E46" i="271" l="1"/>
  <c r="G46" i="271" s="1"/>
  <c r="E45" i="271"/>
  <c r="G45" i="271" s="1"/>
  <c r="E63" i="271"/>
  <c r="G63" i="271" s="1"/>
  <c r="E54" i="271"/>
  <c r="G54" i="271" s="1"/>
  <c r="E59" i="271"/>
  <c r="G59" i="271" s="1"/>
  <c r="E61" i="271"/>
  <c r="G61" i="271" s="1"/>
  <c r="E25" i="271"/>
  <c r="G25" i="271" s="1"/>
  <c r="E55" i="271"/>
  <c r="G55" i="271" s="1"/>
  <c r="E51" i="271"/>
  <c r="G51" i="271" s="1"/>
  <c r="E60" i="271"/>
  <c r="G60" i="271" s="1"/>
  <c r="E62" i="271"/>
  <c r="G62" i="271" s="1"/>
  <c r="E64" i="271"/>
  <c r="G64" i="271" s="1"/>
  <c r="E56" i="271"/>
  <c r="G56" i="271" s="1"/>
  <c r="E23" i="271"/>
  <c r="G23" i="271" s="1"/>
  <c r="E65" i="271"/>
  <c r="G65" i="271" s="1"/>
  <c r="E24" i="271"/>
  <c r="G24" i="271" s="1"/>
  <c r="E16" i="271"/>
  <c r="G16" i="271" s="1"/>
  <c r="E22" i="271"/>
  <c r="G22" i="271" s="1"/>
  <c r="E38" i="271" l="1"/>
  <c r="G38" i="271" s="1"/>
  <c r="E33" i="271"/>
  <c r="G33" i="271" s="1"/>
  <c r="E39" i="271"/>
  <c r="G39" i="271" s="1"/>
  <c r="E40" i="271"/>
  <c r="G40" i="271" s="1"/>
  <c r="E35" i="271"/>
  <c r="G35" i="271" s="1"/>
  <c r="E47" i="271"/>
  <c r="G47" i="271" s="1"/>
  <c r="E41" i="271"/>
  <c r="G41" i="271" s="1"/>
  <c r="E42" i="271"/>
  <c r="G42" i="271" s="1"/>
  <c r="E48" i="271"/>
  <c r="G48" i="271" s="1"/>
  <c r="E44" i="271"/>
  <c r="G44" i="271" s="1"/>
  <c r="E43" i="271"/>
  <c r="G43" i="271" s="1"/>
  <c r="E52" i="271"/>
  <c r="G52" i="271" s="1"/>
  <c r="G50" i="271"/>
  <c r="E57" i="271"/>
  <c r="G57" i="271" s="1"/>
  <c r="E28" i="271"/>
  <c r="G28" i="271" s="1"/>
  <c r="E53" i="271"/>
  <c r="G53" i="271" s="1"/>
  <c r="E66" i="271"/>
  <c r="G66" i="271" s="1"/>
  <c r="E49" i="271"/>
  <c r="G49" i="271" s="1"/>
  <c r="E20" i="271"/>
  <c r="G20" i="271" s="1"/>
  <c r="E18" i="271"/>
  <c r="G18" i="271" s="1"/>
  <c r="E30" i="271"/>
  <c r="G30" i="271" s="1"/>
  <c r="E32" i="271"/>
  <c r="G32" i="271" s="1"/>
  <c r="E31" i="271"/>
  <c r="G31" i="271" s="1"/>
  <c r="E36" i="271" l="1"/>
  <c r="G36" i="271" s="1"/>
  <c r="E34" i="271"/>
  <c r="G34" i="271" s="1"/>
  <c r="E15" i="271"/>
  <c r="G15" i="271" s="1"/>
  <c r="E26" i="271" l="1"/>
  <c r="G26" i="271" s="1"/>
  <c r="E19" i="271"/>
  <c r="G19" i="271" s="1"/>
  <c r="E29" i="271"/>
  <c r="G29" i="271" s="1"/>
  <c r="E11" i="271"/>
  <c r="G11" i="271" s="1"/>
  <c r="E12" i="271"/>
  <c r="G12" i="271" s="1"/>
  <c r="F47" i="271" l="1"/>
  <c r="E9" i="271"/>
  <c r="G9" i="271" s="1"/>
  <c r="F42" i="271" l="1"/>
  <c r="F31" i="271"/>
  <c r="F40" i="271"/>
  <c r="F65" i="271"/>
  <c r="F34" i="271"/>
  <c r="F48" i="271"/>
  <c r="F51" i="271"/>
  <c r="F43" i="271"/>
  <c r="F39" i="271"/>
  <c r="G8" i="271"/>
  <c r="F33" i="271"/>
  <c r="F41" i="271"/>
  <c r="F56" i="271"/>
  <c r="F24" i="271"/>
  <c r="F21" i="271"/>
  <c r="F50" i="271"/>
  <c r="F25" i="271"/>
  <c r="F36" i="271"/>
  <c r="F44" i="271"/>
  <c r="F35" i="271"/>
  <c r="F55" i="271"/>
  <c r="F64" i="271"/>
  <c r="F52" i="271"/>
  <c r="F46" i="271"/>
  <c r="F20" i="271"/>
  <c r="F66" i="271"/>
  <c r="F53" i="271"/>
  <c r="F22" i="271"/>
  <c r="F11" i="271"/>
  <c r="F38" i="271"/>
  <c r="F62" i="271"/>
  <c r="F61" i="271"/>
  <c r="F54" i="271"/>
  <c r="F23" i="271"/>
  <c r="F63" i="271"/>
  <c r="F45" i="271"/>
  <c r="F19" i="271"/>
  <c r="F30" i="271"/>
  <c r="F59" i="271"/>
  <c r="F17" i="271"/>
  <c r="F28" i="271"/>
  <c r="F57" i="271"/>
  <c r="F15" i="271"/>
  <c r="F12" i="271"/>
  <c r="F32" i="271"/>
  <c r="F49" i="271"/>
  <c r="F60" i="271"/>
  <c r="F18" i="271"/>
  <c r="F29" i="271"/>
  <c r="F58" i="271"/>
  <c r="F16" i="271"/>
  <c r="F27" i="271"/>
  <c r="F26" i="271"/>
  <c r="A3" i="271" l="1"/>
  <c r="A3" i="2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tc={E8D69D8B-0FC6-4F4C-9CCD-71918DDD5AF6}</author>
  </authors>
  <commentList>
    <comment ref="E158" authorId="0" shapeId="0" xr:uid="{00000000-0006-0000-0800-000001000000}">
      <text>
        <r>
          <rPr>
            <sz val="11"/>
            <rFont val="UVnTime"/>
          </rPr>
          <t>[Threaded comment]
Your version of Excel allows you to read this threaded comment; however, any edits to it will get removed if the file is opened in a newer version of Excel. Learn more: https://go.microsoft.com/fwlink/?linkid=870924
Comment:
    sửa diện tích</t>
        </r>
      </text>
    </comment>
  </commentList>
</comments>
</file>

<file path=xl/sharedStrings.xml><?xml version="1.0" encoding="utf-8"?>
<sst xmlns="http://schemas.openxmlformats.org/spreadsheetml/2006/main" count="5290" uniqueCount="1251">
  <si>
    <t>Đơn vị tính: ha</t>
  </si>
  <si>
    <t>TT</t>
  </si>
  <si>
    <t>Đất đô thị</t>
  </si>
  <si>
    <t>Đất nông nghiệp</t>
  </si>
  <si>
    <t>NNP</t>
  </si>
  <si>
    <t>LUA</t>
  </si>
  <si>
    <t>1.1</t>
  </si>
  <si>
    <t>LUC</t>
  </si>
  <si>
    <t>LUK</t>
  </si>
  <si>
    <t>1.2</t>
  </si>
  <si>
    <t>LUN</t>
  </si>
  <si>
    <t>1.3</t>
  </si>
  <si>
    <t>HNK</t>
  </si>
  <si>
    <t>1.4</t>
  </si>
  <si>
    <t>CLN</t>
  </si>
  <si>
    <t>1.5</t>
  </si>
  <si>
    <t>RPH</t>
  </si>
  <si>
    <t>RDD</t>
  </si>
  <si>
    <t>RSX</t>
  </si>
  <si>
    <t>NTS</t>
  </si>
  <si>
    <t>LMU</t>
  </si>
  <si>
    <t>NKH</t>
  </si>
  <si>
    <t>Đất phi nông nghiệp</t>
  </si>
  <si>
    <t>PNN</t>
  </si>
  <si>
    <t>2.1</t>
  </si>
  <si>
    <t>TSC</t>
  </si>
  <si>
    <t>2.2</t>
  </si>
  <si>
    <t>CQP</t>
  </si>
  <si>
    <t>2.3</t>
  </si>
  <si>
    <t>CAN</t>
  </si>
  <si>
    <t>2.4</t>
  </si>
  <si>
    <t>SKK</t>
  </si>
  <si>
    <t>2.5</t>
  </si>
  <si>
    <t>SKC</t>
  </si>
  <si>
    <t>2.6</t>
  </si>
  <si>
    <t>SKX</t>
  </si>
  <si>
    <t>SKS</t>
  </si>
  <si>
    <t>DDT</t>
  </si>
  <si>
    <t>DRA</t>
  </si>
  <si>
    <t>TON</t>
  </si>
  <si>
    <t>TIN</t>
  </si>
  <si>
    <t>NTD</t>
  </si>
  <si>
    <t>MNC</t>
  </si>
  <si>
    <t>SON</t>
  </si>
  <si>
    <t>DHT</t>
  </si>
  <si>
    <t>DGT</t>
  </si>
  <si>
    <t>DTL</t>
  </si>
  <si>
    <t>DNL</t>
  </si>
  <si>
    <t>DBV</t>
  </si>
  <si>
    <t>DVH</t>
  </si>
  <si>
    <t>DYT</t>
  </si>
  <si>
    <t>DGD</t>
  </si>
  <si>
    <t>DTT</t>
  </si>
  <si>
    <t>DKH</t>
  </si>
  <si>
    <t>DXH</t>
  </si>
  <si>
    <t>DCH</t>
  </si>
  <si>
    <t>PNK</t>
  </si>
  <si>
    <t>Đất chưa sử dụng</t>
  </si>
  <si>
    <t>ODT</t>
  </si>
  <si>
    <t>DDL</t>
  </si>
  <si>
    <t>ONT</t>
  </si>
  <si>
    <t>Đất trồng cây lâu năm</t>
  </si>
  <si>
    <t>Đất rừng phòng hộ</t>
  </si>
  <si>
    <t>Đất rừng đặc dụng</t>
  </si>
  <si>
    <t>Đất rừng sản xuất</t>
  </si>
  <si>
    <t>1.6</t>
  </si>
  <si>
    <t>Đất quốc phòng</t>
  </si>
  <si>
    <t>Đất an ninh</t>
  </si>
  <si>
    <t>Đất khu công nghiệp</t>
  </si>
  <si>
    <t>2.7</t>
  </si>
  <si>
    <t>2.8</t>
  </si>
  <si>
    <t>2.9</t>
  </si>
  <si>
    <t>2.10</t>
  </si>
  <si>
    <t>Đất nuôi trồng thuỷ sản</t>
  </si>
  <si>
    <t>1.7</t>
  </si>
  <si>
    <t>Đất làm muối</t>
  </si>
  <si>
    <t>2.11</t>
  </si>
  <si>
    <t>2.12</t>
  </si>
  <si>
    <t>2.13</t>
  </si>
  <si>
    <t>Đất có mặt nước chuyên dùng</t>
  </si>
  <si>
    <t>I</t>
  </si>
  <si>
    <t>II</t>
  </si>
  <si>
    <t>Đất bãi thải, xử lý chất thải</t>
  </si>
  <si>
    <t>CSD</t>
  </si>
  <si>
    <t>2.14</t>
  </si>
  <si>
    <t>2.15</t>
  </si>
  <si>
    <t>2.16</t>
  </si>
  <si>
    <t>Đất trồng lúa</t>
  </si>
  <si>
    <t>1.8</t>
  </si>
  <si>
    <t>Khu du lịch</t>
  </si>
  <si>
    <t>Khu ở, làng nghề, sản xuất phi nông nghiệp nông thôn</t>
  </si>
  <si>
    <t>Đất trồng cây hàng năm khác</t>
  </si>
  <si>
    <t>Đất nông nghiệp khác</t>
  </si>
  <si>
    <t>1.9</t>
  </si>
  <si>
    <t>Đất cụm công nghiệp</t>
  </si>
  <si>
    <t>SKN</t>
  </si>
  <si>
    <t>TMD</t>
  </si>
  <si>
    <t>Đất cơ sở sản xuất phi nông nghiệp</t>
  </si>
  <si>
    <t>Đất danh lam thắng cảnh</t>
  </si>
  <si>
    <t>Đất xây dựng trụ sở cơ quan</t>
  </si>
  <si>
    <t>Đất xây dựng trụ sở của tổ chức sự nghiệp</t>
  </si>
  <si>
    <t>DTS</t>
  </si>
  <si>
    <t>Đất sản xuất vật liệu xây dựng, làm đồ gốm</t>
  </si>
  <si>
    <t>Đất sinh hoạt cộng đồng</t>
  </si>
  <si>
    <t>2.17</t>
  </si>
  <si>
    <t>2.18</t>
  </si>
  <si>
    <t>2.19</t>
  </si>
  <si>
    <t>2.20</t>
  </si>
  <si>
    <t>2.21</t>
  </si>
  <si>
    <t>Đất sử dụng cho hoạt động khoáng sản</t>
  </si>
  <si>
    <t>Đất ở tại nông thôn</t>
  </si>
  <si>
    <t>Đất ở tại đô thị</t>
  </si>
  <si>
    <t>Đất xây dựng cơ sở ngoại giao</t>
  </si>
  <si>
    <t>DNG</t>
  </si>
  <si>
    <t>Đất cơ sở tôn giáo</t>
  </si>
  <si>
    <t>DSH</t>
  </si>
  <si>
    <t>DKV</t>
  </si>
  <si>
    <t>Đất cơ sở tín ngưỡng</t>
  </si>
  <si>
    <t>Đất sông, ngòi, kênh, rạch, suối</t>
  </si>
  <si>
    <t>Đất phi nông nghiệp khác</t>
  </si>
  <si>
    <t>Đất khu công nghệ cao</t>
  </si>
  <si>
    <t>KCN</t>
  </si>
  <si>
    <t>Đất khu kinh tế</t>
  </si>
  <si>
    <t>KKT</t>
  </si>
  <si>
    <t>KDT</t>
  </si>
  <si>
    <t>Đất giao thông</t>
  </si>
  <si>
    <t>Đất thủy lợi</t>
  </si>
  <si>
    <t>Đất chợ</t>
  </si>
  <si>
    <t>Đất phát triển hạ tầng cấp quốc gia, cấp tỉnh, cấp huyện, cấp xã</t>
  </si>
  <si>
    <t>Đất xây dựng cơ sở văn hóa</t>
  </si>
  <si>
    <t>Đất xây dựng cơ sở dịch vụ xã hội</t>
  </si>
  <si>
    <t>Đất xây dựng cơ sở y tế</t>
  </si>
  <si>
    <t>Đất xây dựng cơ sở thể dục thể thao</t>
  </si>
  <si>
    <t>Đất xây dựng cơ sở khoa học và công nghệ</t>
  </si>
  <si>
    <t>Đất công trình năng lượng</t>
  </si>
  <si>
    <t>Khu đô thị - thương mại - dịch vụ</t>
  </si>
  <si>
    <t>KDV</t>
  </si>
  <si>
    <t>KDL</t>
  </si>
  <si>
    <t>KON</t>
  </si>
  <si>
    <t>Đất trồng lúa nước còn lại</t>
  </si>
  <si>
    <t>Đất trồng lúa nương</t>
  </si>
  <si>
    <t>Chu chuyển các loại đất đến năm 2020</t>
  </si>
  <si>
    <t>Cộng giảm</t>
  </si>
  <si>
    <t>Biến động tăng giảm</t>
  </si>
  <si>
    <t>Cộng tăng</t>
  </si>
  <si>
    <t>Diện tích cuối kỳ, năm 2020</t>
  </si>
  <si>
    <t>Tổng diện tích</t>
  </si>
  <si>
    <t>Phân theo đơn vị hành chính</t>
  </si>
  <si>
    <t>BIỂU 01/CH</t>
  </si>
  <si>
    <t>Diện tích (ha)</t>
  </si>
  <si>
    <t>So sánh</t>
  </si>
  <si>
    <t>Đất nông nghiệp chuyển sang đất phi nông nghiệp</t>
  </si>
  <si>
    <t>NNP/PNN</t>
  </si>
  <si>
    <t>LUA/PNN</t>
  </si>
  <si>
    <t xml:space="preserve">Trong đó: Đất chuyên trồng lúa nước </t>
  </si>
  <si>
    <t>LUC/PNN</t>
  </si>
  <si>
    <t>HNK/PNN</t>
  </si>
  <si>
    <t>CLN/PNN</t>
  </si>
  <si>
    <t>RPH/PNN</t>
  </si>
  <si>
    <t>RDD/PNN</t>
  </si>
  <si>
    <t>RSX/PNN</t>
  </si>
  <si>
    <t>NTS/PNN</t>
  </si>
  <si>
    <t>LMU/PNN</t>
  </si>
  <si>
    <t>NKH/PNN</t>
  </si>
  <si>
    <t>Đất trồng lúa chuyển sang đất trồng cây lâu năm</t>
  </si>
  <si>
    <t>LUA/CLN</t>
  </si>
  <si>
    <t>LUA/LNP</t>
  </si>
  <si>
    <t>Đất trồng lúa chuyển sang đất nuôi trồng thuỷ sản</t>
  </si>
  <si>
    <t>LUA/NTS</t>
  </si>
  <si>
    <t>Đất trồng cây hàng năm khác chuyển sang đất nuôi trồng thủy sản</t>
  </si>
  <si>
    <t>HNK/NTS</t>
  </si>
  <si>
    <r>
      <t>RSX/NKR</t>
    </r>
    <r>
      <rPr>
        <vertAlign val="superscript"/>
        <sz val="11"/>
        <rFont val="Times New Roman"/>
        <family val="1"/>
      </rPr>
      <t>(a)</t>
    </r>
  </si>
  <si>
    <r>
      <t>RDD/NKR</t>
    </r>
    <r>
      <rPr>
        <vertAlign val="superscript"/>
        <sz val="11"/>
        <rFont val="Times New Roman"/>
        <family val="1"/>
      </rPr>
      <t>(a)</t>
    </r>
  </si>
  <si>
    <r>
      <t>RPH/NKR</t>
    </r>
    <r>
      <rPr>
        <vertAlign val="superscript"/>
        <sz val="11"/>
        <rFont val="Times New Roman"/>
        <family val="1"/>
      </rPr>
      <t>(a)</t>
    </r>
  </si>
  <si>
    <t>Đất phi nông nghiệp không phải đất ở chuyển sang đất ở</t>
  </si>
  <si>
    <t>PKO/OCT</t>
  </si>
  <si>
    <t>Đất trồng lúa chuyển sang đất trồng rừng</t>
  </si>
  <si>
    <t>Đất trồng lúa chuyển sang đất làm muối</t>
  </si>
  <si>
    <t>LUA/LMU</t>
  </si>
  <si>
    <t>Đất trồng cây hàng năm khác chuyển sang đất làm muối</t>
  </si>
  <si>
    <t>HNK/LMU</t>
  </si>
  <si>
    <t>Mã</t>
  </si>
  <si>
    <t>Cơ cấu (%)</t>
  </si>
  <si>
    <t>BIỂU 11/CH</t>
  </si>
  <si>
    <t>DIỆN TÍCH, CƠ CẤU SỬ DỤNG ĐẤT CÁC KHU CHỨC NĂNG</t>
  </si>
  <si>
    <t>Tổng diện tích đất tự nhiên</t>
  </si>
  <si>
    <t>BIỂU 05/CH</t>
  </si>
  <si>
    <t>BIỂU 12/CH</t>
  </si>
  <si>
    <t xml:space="preserve">Diện tích (ha) </t>
  </si>
  <si>
    <t>-</t>
  </si>
  <si>
    <t>Ký hiệu biểu</t>
  </si>
  <si>
    <t>Tên biểu</t>
  </si>
  <si>
    <t>Biểu 01/CH</t>
  </si>
  <si>
    <t>Biểu 02/CH</t>
  </si>
  <si>
    <t>Biểu 06/CH</t>
  </si>
  <si>
    <t>Biểu 07/CH</t>
  </si>
  <si>
    <t>Biểu 08/CH</t>
  </si>
  <si>
    <t>Biểu 09/CH</t>
  </si>
  <si>
    <t>Biểu 11/CH</t>
  </si>
  <si>
    <t>Biểu 13/CH</t>
  </si>
  <si>
    <t>Tỷ lệ 
(%)</t>
  </si>
  <si>
    <t>BIỂU 02/CH</t>
  </si>
  <si>
    <t>Ghi chú: * Không tổng hợp khi tính tổng diện tích tự nhiên</t>
  </si>
  <si>
    <t>Chỉ tiêu sử dụng đất</t>
  </si>
  <si>
    <t>Biểu 10/CH</t>
  </si>
  <si>
    <t>PHỤ LỤC:</t>
  </si>
  <si>
    <t>Diện tích năm 2020</t>
  </si>
  <si>
    <t>Chu chuyển đất đai trong kế hoạch sử dụng đất năm 2021</t>
  </si>
  <si>
    <t>Chu chuyển các loại đất đến năm 2030</t>
  </si>
  <si>
    <t>RSN</t>
  </si>
  <si>
    <t>RST</t>
  </si>
  <si>
    <t>RSM</t>
  </si>
  <si>
    <t>Xã Minh Sơn</t>
  </si>
  <si>
    <t>Đất xây dựng cơ sở giáo dục và đào tạo</t>
  </si>
  <si>
    <t>DIỆN TÍCH ĐẤT CHƯA SỬ DỤNG ĐƯA VÀO SỬ DỤNG TRONG KỲ QUY HOẠCH PHÂN BỔ ĐẾN TỪNG ĐƠN VỊ HÀNH CHÍNH CẤP XÃ</t>
  </si>
  <si>
    <t>CHU CHUYỂN ĐẤT ĐAI TRONG KỲ QUY HOẠCH SỬ DỤNG ĐẤT 10 NĂM (2021 - 2030)</t>
  </si>
  <si>
    <t>Kết quả thực hiện đến 31/12/2020</t>
  </si>
  <si>
    <t>HUYỆN BẮC MÊ - TỈNH HÀ GIANG</t>
  </si>
  <si>
    <t>Đất có rừng sản xuất là rừng trồng</t>
  </si>
  <si>
    <t>Đất đang được sử dụng để phát triển rừng sản xuất</t>
  </si>
  <si>
    <t xml:space="preserve">Đất xây dựng kho dự trữ quốc </t>
  </si>
  <si>
    <t>DKG</t>
  </si>
  <si>
    <t>Khu sản xuất nông nghiệp (Khu vực chuyên trồng lúa nước, khu chuyên trồng cây công nghiệp lâu năm)</t>
  </si>
  <si>
    <t>KNN</t>
  </si>
  <si>
    <t>Khu lâm nghiệp (khu vực rừng phòng hộ, rừng đặc dụng, rừng sản xuất)</t>
  </si>
  <si>
    <t>Khu bảo tồn thiên nhiên và đa dạng sinh học</t>
  </si>
  <si>
    <t>Khu phát triển công nghiệp (khu công nghiệp, cụm công nghiệp)</t>
  </si>
  <si>
    <t>Khu thương mại - dịch vụ</t>
  </si>
  <si>
    <t>Khu dân cư nông thôn</t>
  </si>
  <si>
    <t>KLN</t>
  </si>
  <si>
    <t>KBT</t>
  </si>
  <si>
    <t>Khu đô thị (trong đó có khu đô thị mới)</t>
  </si>
  <si>
    <t>KPC</t>
  </si>
  <si>
    <t>KTV</t>
  </si>
  <si>
    <t>KTM</t>
  </si>
  <si>
    <t>KNT</t>
  </si>
  <si>
    <t>Biến động</t>
  </si>
  <si>
    <t>DT cuối kỳ năm 2030</t>
  </si>
  <si>
    <t>Trong đó:</t>
  </si>
  <si>
    <t>Trong đó: Đất chuyên trồng lúa nước</t>
  </si>
  <si>
    <t>Trong đó: Đất có rừng sản xuất là rừng tự nhiên</t>
  </si>
  <si>
    <t xml:space="preserve">Trong đó: </t>
  </si>
  <si>
    <t>(1)</t>
  </si>
  <si>
    <t>(2)</t>
  </si>
  <si>
    <t>(3)</t>
  </si>
  <si>
    <t>(5)</t>
  </si>
  <si>
    <t>(6)</t>
  </si>
  <si>
    <t>(7)</t>
  </si>
  <si>
    <t>(8)</t>
  </si>
  <si>
    <t>(9)</t>
  </si>
  <si>
    <t>(10)</t>
  </si>
  <si>
    <t>(11)</t>
  </si>
  <si>
    <t>(12)</t>
  </si>
  <si>
    <t>(13)</t>
  </si>
  <si>
    <t>(14)</t>
  </si>
  <si>
    <t>(15)</t>
  </si>
  <si>
    <t>(16)</t>
  </si>
  <si>
    <t>(17)</t>
  </si>
  <si>
    <t>(4)=(5) +...+ (17)</t>
  </si>
  <si>
    <t>TỔNG DIỆN TÍCH ĐẤT TỰ NHIÊN</t>
  </si>
  <si>
    <t>LUK/PNN</t>
  </si>
  <si>
    <t>LUN/PNN</t>
  </si>
  <si>
    <t>RSN/PNN</t>
  </si>
  <si>
    <t>RST/PNN</t>
  </si>
  <si>
    <t>RSM/PNN</t>
  </si>
  <si>
    <t>Đất rừng phòng hộ chuyển sang đất nông nghiệp không phải là rừng</t>
  </si>
  <si>
    <t>Đất rừng đặc dụng chuyển sang đất đất nông nghiệp không phải là rừng</t>
  </si>
  <si>
    <t>Đất rừng sản xuất chuyển sang đất sản xuất nông nghiệp đất nông nghiệp không phải là rừng</t>
  </si>
  <si>
    <t>Chuyển đổi cơ cấu sử dụng đất trong nội bộ đất nông nghiệp</t>
  </si>
  <si>
    <r>
      <t>RSN/NKR</t>
    </r>
    <r>
      <rPr>
        <i/>
        <vertAlign val="superscript"/>
        <sz val="11"/>
        <rFont val="Times New Roman"/>
        <family val="1"/>
      </rPr>
      <t>(a)</t>
    </r>
  </si>
  <si>
    <t>(a) gồm đất sản xuất nông nghiệp, đất nuôi trồng thủy sản, đất làm muối và đất nông nghiệp khác</t>
  </si>
  <si>
    <t>PKO là đất phi nông nghiệp không phải là đất ở.</t>
  </si>
  <si>
    <t>(4)=(5)+…+(17)</t>
  </si>
  <si>
    <t>(4)</t>
  </si>
  <si>
    <t>(6)=(5)-(4)</t>
  </si>
  <si>
    <t>(7)=(5)/(4)*100%</t>
  </si>
  <si>
    <t>Loại đất</t>
  </si>
  <si>
    <t>Khu đất công nghệ cao</t>
  </si>
  <si>
    <t>Khu thương mai - dịch vụ</t>
  </si>
  <si>
    <t>Tổng diện tích đất</t>
  </si>
  <si>
    <t>Khu sản xuất nông nghiệp (khu vực chuyên trồng lúa nước, khu vực chuyên trồng cây công nghiệp nông năm)</t>
  </si>
  <si>
    <t xml:space="preserve"> </t>
  </si>
  <si>
    <t>Phụ biểu 01</t>
  </si>
  <si>
    <t>Diện tích năm 2010</t>
  </si>
  <si>
    <t>Diện tích năm 2015</t>
  </si>
  <si>
    <t xml:space="preserve"> BIẾN ĐỘNG SỬ DỤNG ĐẤT GIAI ĐOẠN 2010 - 2020 HUYỆN BẮC MÊ</t>
  </si>
  <si>
    <t>Đất có di tích lịch sử lịch sử - văn hóa</t>
  </si>
  <si>
    <t>Đất làm nghĩa trang, nhà tang lễ, nhà hỏa táng</t>
  </si>
  <si>
    <t>Đất thương mại, dịch vụ</t>
  </si>
  <si>
    <t>Đất công trình bưu chính, viễn thông</t>
  </si>
  <si>
    <t>Đất khu vui chơi, giải trí công cộng</t>
  </si>
  <si>
    <t>Phụ  biểu 02</t>
  </si>
  <si>
    <t>Diện tích</t>
  </si>
  <si>
    <t>Cơ cấu</t>
  </si>
  <si>
    <t>Diện tích hiện trạng năm 2020</t>
  </si>
  <si>
    <t>(7)=(6)-(4)</t>
  </si>
  <si>
    <t>Chỉ tiêu</t>
  </si>
  <si>
    <t>Diện tích, cơ cấu sử dụng đất các khu chức năng huyện Bắc Mê, tỉnh Hà Giang</t>
  </si>
  <si>
    <t>Tổng diện tích
 (ha)</t>
  </si>
  <si>
    <t>TT. Yên Phú</t>
  </si>
  <si>
    <t>Xã Đường Âm</t>
  </si>
  <si>
    <t>Xã Đường Hồng</t>
  </si>
  <si>
    <t>Xã Giáp Trung</t>
  </si>
  <si>
    <t>Xã Minh Ngọc</t>
  </si>
  <si>
    <t>Xã Lạc Nông</t>
  </si>
  <si>
    <t>Xã Phiêng Luông</t>
  </si>
  <si>
    <t>Xã Phú Nam</t>
  </si>
  <si>
    <t>Xã Thượng Tân</t>
  </si>
  <si>
    <t>Xã Yên Cường</t>
  </si>
  <si>
    <t>Xã Yên Định</t>
  </si>
  <si>
    <t>Xã Yên Phong</t>
  </si>
  <si>
    <r>
      <t>Xã Đườn</t>
    </r>
    <r>
      <rPr>
        <b/>
        <sz val="11"/>
        <rFont val="Times New Roman"/>
        <family val="1"/>
      </rPr>
      <t>g Hồng</t>
    </r>
  </si>
  <si>
    <t xml:space="preserve">                Đơn vị tính: ha</t>
  </si>
  <si>
    <t xml:space="preserve">Tổng diện tích </t>
  </si>
  <si>
    <t>Tổng diện tích QH đến năm 2030</t>
  </si>
  <si>
    <t xml:space="preserve">                                   Đơn vị tính: ha</t>
  </si>
  <si>
    <t>Tăng (+), giảm(-)
 (ha)</t>
  </si>
  <si>
    <t xml:space="preserve">                         Đơn vị tính: ha</t>
  </si>
  <si>
    <t xml:space="preserve">        Đơn vị tính: ha</t>
  </si>
  <si>
    <t>Khu chức năng</t>
  </si>
  <si>
    <r>
      <rPr>
        <b/>
        <sz val="11"/>
        <rFont val="Times New Roman"/>
        <family val="1"/>
      </rPr>
      <t>Giai đoạn</t>
    </r>
    <r>
      <rPr>
        <b/>
        <sz val="10"/>
        <rFont val="Times New Roman"/>
        <family val="1"/>
      </rPr>
      <t xml:space="preserve"> 2010 - 2015</t>
    </r>
  </si>
  <si>
    <r>
      <rPr>
        <b/>
        <sz val="11"/>
        <rFont val="Times New Roman"/>
        <family val="1"/>
      </rPr>
      <t xml:space="preserve">Giai đoạn </t>
    </r>
    <r>
      <rPr>
        <b/>
        <sz val="10"/>
        <rFont val="Times New Roman"/>
        <family val="1"/>
      </rPr>
      <t>2015 - 2020</t>
    </r>
  </si>
  <si>
    <t xml:space="preserve">Quy hoạch đến năm 2030 </t>
  </si>
  <si>
    <t>Tăng(+)
 giảm (-)</t>
  </si>
  <si>
    <t>BIỂU 10/CH</t>
  </si>
  <si>
    <t>DANH MỤC CÔNG TRÌNH, DỰ ÁN THỰC HIỆN TRONG KỲ QUY HOẠCH 2021 - 2030 HUYỆN BẮC MÊ, TỈNH HÀ GIANG</t>
  </si>
  <si>
    <t>STT</t>
  </si>
  <si>
    <t>STT TRÊN BẢN ĐỒ</t>
  </si>
  <si>
    <t>Tên dự án, công trình</t>
  </si>
  <si>
    <t xml:space="preserve">Loại đất </t>
  </si>
  <si>
    <t>Diện tích quy hoạch</t>
  </si>
  <si>
    <t>Diện tích hiện trạng (ha)</t>
  </si>
  <si>
    <t>Tăng thêm</t>
  </si>
  <si>
    <t>Kiểm tra</t>
  </si>
  <si>
    <t>Quy hoạch</t>
  </si>
  <si>
    <t>Loại đất lấy vào</t>
  </si>
  <si>
    <t>Địa điểm (đến cấp Xã )</t>
  </si>
  <si>
    <t xml:space="preserve">Vị trí trên bản đồ </t>
  </si>
  <si>
    <t>Căn cứ pháp lý (ghi số QĐ, ghi vốn)</t>
  </si>
  <si>
    <t>Ghi Chú</t>
  </si>
  <si>
    <t>Kỳ</t>
  </si>
  <si>
    <t>ĐẤT QUỐC PHÒNG</t>
  </si>
  <si>
    <t>Thao trường huấn luyện LLDQTV TT Yên Phú</t>
  </si>
  <si>
    <t>TT Yên Phú</t>
  </si>
  <si>
    <t>0</t>
  </si>
  <si>
    <t>2021-2030</t>
  </si>
  <si>
    <t>Thao trường huấn luyện LLDQTV xã Đường Âm</t>
  </si>
  <si>
    <t>Xã  Đường Âm</t>
  </si>
  <si>
    <t>thửa 54,58,61,62,71,85,86 tờ 101</t>
  </si>
  <si>
    <t>Thao trường diễn tập quân sự thôn Nà Nưa xã Đường Hồng</t>
  </si>
  <si>
    <t>Xã  Đường Hồng</t>
  </si>
  <si>
    <t>Thửa 532 tờ BĐ LN 1</t>
  </si>
  <si>
    <t>Vốn ngân sách huyện</t>
  </si>
  <si>
    <t>2021-2025</t>
  </si>
  <si>
    <t>Hội trường nhà quân sự xã Giáp Trung</t>
  </si>
  <si>
    <t>Xã  Giáp Trung</t>
  </si>
  <si>
    <t>thửa 57 tờ 43</t>
  </si>
  <si>
    <t>Thao trường hu luyện LLDQTV xã Giáp Trung</t>
  </si>
  <si>
    <t>Tờ BĐ 3 thửa 459,953</t>
  </si>
  <si>
    <t>Thao trường huấn luyện LLDQTV Xã Lạc Nông</t>
  </si>
  <si>
    <t>Xã  Lạc Nông</t>
  </si>
  <si>
    <t>Thao trường huấn luyện LLDQTV Xã Minh Ngọc (thôn Nà Sài)</t>
  </si>
  <si>
    <t>Xã  Minh Ngọc</t>
  </si>
  <si>
    <t>Thao trường huấn luyện LLDQTV xã Minh Sơn</t>
  </si>
  <si>
    <t>Xã  Minh Sơn</t>
  </si>
  <si>
    <t>Thao trường huấn luyện LLDQTV xã Phiêng Luông</t>
  </si>
  <si>
    <t>Xã  Phiêng Luông</t>
  </si>
  <si>
    <t>Thao trường huấn luyện LLDQTV thôn Nà Đon xã Xã Phú Nam</t>
  </si>
  <si>
    <t>Xã  Phú Nam</t>
  </si>
  <si>
    <t>Tờ 68</t>
  </si>
  <si>
    <t>Thao trường huấn luyện LLDQTV xã Thượng Tân</t>
  </si>
  <si>
    <t>Xã  Thượng Tân</t>
  </si>
  <si>
    <t>Thao trường huấn luyện LLDQTV xã Yên Cường</t>
  </si>
  <si>
    <t>Xã  Yên Cường</t>
  </si>
  <si>
    <t>Thao trường huấn luyện ban chỉ huy Quân Sự xã khu Tả Lèn, thôn Bản Loan, xã Yên Định huyện Bắc Mê</t>
  </si>
  <si>
    <t>Xã  Yên Định</t>
  </si>
  <si>
    <t>thửa 388,329,529,530,537,360,354,369,531,532,387,533,373 tờ 1 BĐLN; thửa 40,61 tờ 3 BĐLN</t>
  </si>
  <si>
    <t>Thu hồi đất, chuyển mục đích sử dụng đất thực hiện dự án xây dựng Thao trường bắn tại Xã Yên Phong, huyện Bắc Mê</t>
  </si>
  <si>
    <t>Xã  Yên Phong</t>
  </si>
  <si>
    <t>ĐẤT AN NINH</t>
  </si>
  <si>
    <t>Trụ sở công an xã Đường Âm</t>
  </si>
  <si>
    <t>Trụ sở công an xã Đường Hồng</t>
  </si>
  <si>
    <t>Trụ sở công an Xã Giáp Trung (PA 1)</t>
  </si>
  <si>
    <t>Khu hành chính mới - Trụ sở công an Xã Giáp Trung (PA2)</t>
  </si>
  <si>
    <t>Trụ sở công an Xã Lạc Nông</t>
  </si>
  <si>
    <t>Trụ sở công an Xã Minh Ngọc</t>
  </si>
  <si>
    <t>Trụ sở công an xã Minh Sơn</t>
  </si>
  <si>
    <t>Trụ sở công an xã Phiêng Luông</t>
  </si>
  <si>
    <t>Trụ sở công an xã Xã Phú Nam</t>
  </si>
  <si>
    <t>Tờ 59: Thửa 451,437,MPT 387,MPT435,MPT452</t>
  </si>
  <si>
    <t>Trụ sở công an xã Thượng Tân</t>
  </si>
  <si>
    <t>Trụ sở công an xã Yên Cường</t>
  </si>
  <si>
    <t>Trụ sở công an xã Yên Định</t>
  </si>
  <si>
    <t>Trụ sở công an Xã Yên Phong</t>
  </si>
  <si>
    <t>III</t>
  </si>
  <si>
    <t>ĐẤT CỤM CÔNG NGHIỆP</t>
  </si>
  <si>
    <t>Cụm công nghiệp Minh Sơn</t>
  </si>
  <si>
    <t>ĐẤT THƯƠNG MẠI, DỊCH VỤ</t>
  </si>
  <si>
    <t>Đất thương mại dịch vụ của công ty đông Bắc thuê</t>
  </si>
  <si>
    <t>Tờ 217: thửa 33</t>
  </si>
  <si>
    <t>Khu kinh doanh thương mại dịch vụ - Khu bến thuyền</t>
  </si>
  <si>
    <t>Tờ 127: thửa 39</t>
  </si>
  <si>
    <t>Quy hoạch đất thương mại dịch vụ</t>
  </si>
  <si>
    <t>Tờ 127: thửa 36,37,38</t>
  </si>
  <si>
    <t>Khu vui chơi giải trí và dịch vụ ăn uống - Nhà ăn (Bùi Văn Dương)</t>
  </si>
  <si>
    <t>Tờ 163:thửa 4</t>
  </si>
  <si>
    <t>Khu vui chơi giải trí và dịch vụ ăn uống - Khu giải trí-ao câu cá (Bùi Văn Dương)</t>
  </si>
  <si>
    <t>Tờ 163:thửa 2</t>
  </si>
  <si>
    <t>Quy hoạch đất thương mại dịch vụ - Cty Dược và Thương mại tổng hợp Tổ 2</t>
  </si>
  <si>
    <t>Tờ 217: thửa 18,23</t>
  </si>
  <si>
    <t>Đất thương mại dịch vụ Tổ 2</t>
  </si>
  <si>
    <t>Tờ 218: thửa 5</t>
  </si>
  <si>
    <t>Đất thương mại dịch vụ - Siêu thị Bắc Mê (đài tưởng niệm cũ)</t>
  </si>
  <si>
    <t>Tờ 210:thửa 4</t>
  </si>
  <si>
    <t>Chuyển mục đích đất rừng sản xuất khu vực đường đi vành đai thôn Nà Nèn sang đất thương mại dịch vụ</t>
  </si>
  <si>
    <t>Đất thương mại dịch vụ Tổ 5</t>
  </si>
  <si>
    <t>Chuyển đổi mục đích đất rừng sản xuất khu vực đầu cầu 61 thôn Pác Sáp sang đất thương mại dịch vụ (ngã ba cầu đường đi thôn Bản Sáp - Trạm y tế thị trấn Yên Phú)</t>
  </si>
  <si>
    <t xml:space="preserve">Thửa 1713 tờ 2 BDLN </t>
  </si>
  <si>
    <t>Đề án phát triển đô thị, thị trấn Yên Phú, huyện Bắc Mê, tỉnh Hà Giang</t>
  </si>
  <si>
    <t xml:space="preserve">CMD  khu vực đầu cầu 61 thôn Pác Sáp sang đất thương mại dịch vụ </t>
  </si>
  <si>
    <t>đất thương mại dịch vụ thôn Bản Sáp</t>
  </si>
  <si>
    <t>Điểm dừng chân Phia Vèn</t>
  </si>
  <si>
    <t>Cây xăng Minh Ngọc</t>
  </si>
  <si>
    <t>Đất TMD</t>
  </si>
  <si>
    <t>ĐẤT TMD (NTM)</t>
  </si>
  <si>
    <t>Điểm dừng chân Ngã ba Xã Phú Nam</t>
  </si>
  <si>
    <t xml:space="preserve">Cửa hàng trưng bày sản phẩm đặc trưng của xã </t>
  </si>
  <si>
    <t>Trạm bán lẻ xăng dầu xã Yên Cường</t>
  </si>
  <si>
    <t>Điểm dừng chân Tạm Mò</t>
  </si>
  <si>
    <t>Nhà khách</t>
  </si>
  <si>
    <t>Khu du lịch sinh thái Phia Piu kết hợp bảo tồn phục dựng bản sắc văn hóa các dân tộc tỉnh Hà Giang (khu vực 2)</t>
  </si>
  <si>
    <t>thửa 1 tờ 3</t>
  </si>
  <si>
    <t>IV</t>
  </si>
  <si>
    <t>ĐẤT CƠ SỞ SẢN XUẤT PHI NÔNG NGHIỆP</t>
  </si>
  <si>
    <t>Xưởng tuyển tinh Quặng Sắt thân Quặng 1 mỏ Suối Thầu</t>
  </si>
  <si>
    <t>V</t>
  </si>
  <si>
    <t>ĐẤT SỬ DỤNG CHO HOẠT ĐỘNG KHOÁNG SẢN</t>
  </si>
  <si>
    <t>Mỏ khai thác Quặng Mangan thôn Nà Nèn TT Yên Phú</t>
  </si>
  <si>
    <t>Mỏ chì - kẽm Tà Pan, Minh Sơn</t>
  </si>
  <si>
    <t>Xưởng tuyển tinh Quặng Cty An Khang</t>
  </si>
  <si>
    <t>Mỏ sắt Giáp Trung</t>
  </si>
  <si>
    <t>Xã  giáp trung</t>
  </si>
  <si>
    <t>VI</t>
  </si>
  <si>
    <t>ĐẤT SẢN XUẤT VẬT LIỆU LÀM ĐỒ GỐM</t>
  </si>
  <si>
    <t>Mỏ Cát sỏi thôn Bó Củng</t>
  </si>
  <si>
    <t>Mỏ đá vôi Thôn Nặm Tinh 1, Xã Giáp Trung (VT1)</t>
  </si>
  <si>
    <t>Mỏ đá vôi Thôn Nặm Tinh 2, Xã Giáp Trung (VT2)</t>
  </si>
  <si>
    <t>Mỏ đá vôi Thôn Bản Đuốc, Xã Yên Phong</t>
  </si>
  <si>
    <t>VII</t>
  </si>
  <si>
    <t>ĐẤT GIAO THÔNG</t>
  </si>
  <si>
    <t>10</t>
  </si>
  <si>
    <t>Dự án mở đường bờ nam sông Gâm</t>
  </si>
  <si>
    <t xml:space="preserve">2021-2025 </t>
  </si>
  <si>
    <t>Nâng cấp cải tạo Quốc lộ 4c</t>
  </si>
  <si>
    <t>Dự án san gạt mặt bằng xây dựng cơ sở hạ tầng phía Tây Nam tt Yên Phú huyện Bắc Mê</t>
  </si>
  <si>
    <t>Quyết định 793/QĐ-UBND tỉnh Hà Giang ngày 22 tháng 5 năm 2020</t>
  </si>
  <si>
    <t xml:space="preserve">Quy hoạch Bến xe </t>
  </si>
  <si>
    <t>Tờ 162: thửa 1</t>
  </si>
  <si>
    <t>Đường giao thông sau chợ Yên Phú</t>
  </si>
  <si>
    <t>Tờ 211: MP thửa13, 
Tờ 205:MPthửa 116,135</t>
  </si>
  <si>
    <t xml:space="preserve">Đường giao thông </t>
  </si>
  <si>
    <t>Tờ 220:thửa 31</t>
  </si>
  <si>
    <t>Đường giao thông (6m) - đường đi bãi bắn</t>
  </si>
  <si>
    <t>Tuyến đường giao thông đi từ đầu cầu treo đến thôn Tiến Xuân xã yên Cường (8m)</t>
  </si>
  <si>
    <t>8</t>
  </si>
  <si>
    <t>San ủi mặt bằng bên ta luy đường theo đường tỉnh lộ từ cổng trường THCS đến đinh dốc trạm truyền thanh, truyền hình đường đi Na Hang</t>
  </si>
  <si>
    <t>thửa 181,,,186,169,178,179,180 tờ 100</t>
  </si>
  <si>
    <t>Nâng cấp mở rộng nền đường liên thôn từ thôn Thâm Quảng đi thôn Nà Nôm, xã Đường Âm</t>
  </si>
  <si>
    <t>Kè chống sạt lở trường THCS, mầm non</t>
  </si>
  <si>
    <t>Mở rộng đường giao thông 3,5m liên thôn Độc Lập- Đoàn Kết</t>
  </si>
  <si>
    <t>MR đường giao thông từ thôn Đoàn Kết đi thôn Nà Nhùng</t>
  </si>
  <si>
    <t>Nâng cấp, mở rộng nền đường từ ngã ba thôn Khuổi Mạ đi thôn Khuổi Luông và đổ bê tông mặt đường từ thôn Khuổi Mạ đi giáp danh xã Sinh Long, huyện Na Hang, tỉnh Tuyên Quang</t>
  </si>
  <si>
    <t>Cầu Thôm Khiêu</t>
  </si>
  <si>
    <t>Cầu Nà Pó</t>
  </si>
  <si>
    <t>Cầu Mã Lủng</t>
  </si>
  <si>
    <t>Kè chống sạt lở (rộng 10m)</t>
  </si>
  <si>
    <t>Đường vào nghĩa địa, bãi rác</t>
  </si>
  <si>
    <t>Đường giao thông đi từ Phiên Sủi Lùng đi Lùng Cao, Lùng Ngoà</t>
  </si>
  <si>
    <t>Nâng cấp mở rộng đường từ Km49 QL34 đi thôn Giáp cư, Xã Lạc Nông</t>
  </si>
  <si>
    <t>Đường nội thôn Lũng Luông</t>
  </si>
  <si>
    <t>Tờ 7 BĐLN</t>
  </si>
  <si>
    <t>Đường Nội Thôn Bản Noong</t>
  </si>
  <si>
    <t>tờ 46,54 BDĐC</t>
  </si>
  <si>
    <t>Cầu treo Nà Pậu</t>
  </si>
  <si>
    <t>QH Đường giao thông đường Bản Khén đi Phia Vèn (rộng 7m)</t>
  </si>
  <si>
    <t>NC MR Đường bê tông thôn Bản Noong đi thôn Bản Thác</t>
  </si>
  <si>
    <t>Cầu bê tông đi Hạ Sơn I</t>
  </si>
  <si>
    <t>Đập tràn Hạ Sơn I</t>
  </si>
  <si>
    <t>Mở mới tuyến đường giao thông từ Nhà văn hóa thôn Nà Pâu (đường rộng 5m)</t>
  </si>
  <si>
    <t>Đường liên thôn Lùng Xuôi đi thôn Khuổi Lùng</t>
  </si>
  <si>
    <t>Thửa 401 tờ 2 BDLN</t>
  </si>
  <si>
    <t>Đường Từ Kim Thạch đi thôn Lùng Càng, Lùng Hảo Xã Minh Ngọc</t>
  </si>
  <si>
    <t>Kè chống sạt lở cây xăng (sâu 5m)</t>
  </si>
  <si>
    <t>Nâng cấp mở rộng đường liên xã Minh Ngọc đi Thượng Tân</t>
  </si>
  <si>
    <t>Đường bê tông nội đồng thôn Ngọc Trì</t>
  </si>
  <si>
    <t>Tờ 207</t>
  </si>
  <si>
    <t>Đường liên xóm thôn Lũng Vầy đi tổ 1</t>
  </si>
  <si>
    <t>Tờ 2 BĐ LN</t>
  </si>
  <si>
    <t>Huyện làm chủ đầu tư</t>
  </si>
  <si>
    <t>(0,84 ha RDD)</t>
  </si>
  <si>
    <t>Nâng cấp đường giao thông từ thôn Lũng Vầy đi xóm tổ 1 thôn Lũng Vầy xã Minh Sơn, huyện Bắc Mê. 
Hạng mục: Nâng cấp đường hệ thống thoát nước.</t>
  </si>
  <si>
    <t>MR đường vào khu lưu trú giáo viên</t>
  </si>
  <si>
    <t>Kè chống sạt lở khu dân cư trung tâm xã</t>
  </si>
  <si>
    <t>QH đường giao thông trung tâm xã Phiêng Luông</t>
  </si>
  <si>
    <t>Nâng cấp mở rộng nền đường, đổ bê tông mặt đường liên thôn từ trung tâm xã đi thôn Nặm Ằn Xã Phú Nam</t>
  </si>
  <si>
    <t>Đường từ thôn Nà Quặc Xã Phú Nam, huyện Bắc Mê, tỉnh Hà Giang đi xã Thái Học, huyện Bảo Lâm, tỉnh Cao Bằng.
Hạng mục: Nâng cấp, mở rộng, xây cống rãnh thoát nước</t>
  </si>
  <si>
    <t>Mở tuyến đường mới vào TT xã Xã Phú Nam</t>
  </si>
  <si>
    <t>Mở rộng tuyến đường thôn Nà Đon</t>
  </si>
  <si>
    <t xml:space="preserve">MR tuyến đường chính vào trung tâm xã </t>
  </si>
  <si>
    <t>MR tuyến đường từ UBND xã đi di tích cây trò chỉ</t>
  </si>
  <si>
    <t>Điều chỉnh đường QL34  khu chợ Xã Phú Nam</t>
  </si>
  <si>
    <t>Kè chống sạt lở khu dân cư và trường học trung tâm Xã Thượng Tân</t>
  </si>
  <si>
    <t>Thửa 31, 42, 61, 78, 81 tờ 9 BDDC</t>
  </si>
  <si>
    <t>Nâng cấp mở rộng đường đi thôn Nà Lại đoạn từ Km0+300 đi thôn Nà Lại xã Thượng Tân</t>
  </si>
  <si>
    <t>Nâng cấp đường Nà Lại đi Khuổi Nấng, Bách Sơn</t>
  </si>
  <si>
    <t>QĐ 2185, ngày 30/10/2015 UBND tỉnh</t>
  </si>
  <si>
    <t>Năm 2019</t>
  </si>
  <si>
    <t>Nâng cấp DGT thôn Tả Lùng đi xă Thượng Tân</t>
  </si>
  <si>
    <t>Xây mới cầu treo qua sông Gâm đến xã Thượng Tân, huyện Bắc Mê</t>
  </si>
  <si>
    <t>Đường nội thôn Liên Gia</t>
  </si>
  <si>
    <t>Mở mới đường giao thông vào khu đấu giá đất</t>
  </si>
  <si>
    <t>Kè chống sạt lở</t>
  </si>
  <si>
    <t>Bến thuyền Thượng Tân</t>
  </si>
  <si>
    <t>Đường liên xã Thượng Tân - Yên Cường</t>
  </si>
  <si>
    <t>Nâng cấp mở rộng đường liên thôn đoạn từ thôn Bản Chung đến thôn Bản Nghè - Nà Nghè, xã Yên Cường</t>
  </si>
  <si>
    <t>Đường liên xã Thượng Tân - Yên Cường
(nâng cấp DGT thôn Tả Lùng đi xă Thượng Tân)</t>
  </si>
  <si>
    <t>Nâng cấp mở rộng nền đường từ thôn Đồn Điền đi thôn Tiến Xuân - Ngã ba đường trung tâm xã đi thôn Nà Chảo, xã Yên Cường</t>
  </si>
  <si>
    <t>Thu hồi đất thực hiện dự án xây dựng đường tránh trường tiểu học Yên Cường II</t>
  </si>
  <si>
    <t>Quy hoạch cầu cứng bản Trung</t>
  </si>
  <si>
    <t>Cầu treo từ TT Yên Phú đến thôn Tiến Xuân, xã Yên Cường</t>
  </si>
  <si>
    <t>Cầu vào chợ Trâu</t>
  </si>
  <si>
    <t>Kè chống sạt ven sông chợ Trâu</t>
  </si>
  <si>
    <t>Nhà chờ căng Bắc Mê và bãi đỗ xe</t>
  </si>
  <si>
    <t>thửa 16,24 tờ số 2</t>
  </si>
  <si>
    <t>Kè chống sạt lở ven suối từ bưu điện đến trường THCS Yên Cường</t>
  </si>
  <si>
    <t>Mở mới đường liên thôn từ thôn Nà Han đi thôn Nà Khuổng xã Yên Định. Hạng mục: Nâng cấp, mở mới, xây cống rãnh thoát nước</t>
  </si>
  <si>
    <t>VIII</t>
  </si>
  <si>
    <t>ĐẤT THỦY LỢI</t>
  </si>
  <si>
    <t>Kè chống sạt lở thôn Bản Loòng</t>
  </si>
  <si>
    <t xml:space="preserve">Nâng cấp kênh thuỷ lợi Nà Lại </t>
  </si>
  <si>
    <t xml:space="preserve">Nâng cấp Thủy Lợi khuổi trang -Bách Sơn, xã Thượng Tân </t>
  </si>
  <si>
    <t>Bể dẫn nước sinh hoạt về TT xã</t>
  </si>
  <si>
    <t>Đường nước sinh hoạt Khuổi Trang</t>
  </si>
  <si>
    <t>Xây mới kênh thuỷ lợi thôn bản đuốc</t>
  </si>
  <si>
    <t>IX</t>
  </si>
  <si>
    <t>ĐẤT XÂY DỰNG CƠ SỞ VĂN HÓA</t>
  </si>
  <si>
    <t>Đài tưởng niệm anh hùng liệt sỹ (huyện Bắc Mê )</t>
  </si>
  <si>
    <t>Thửa 842 tờ 3 bản đồ BDLN</t>
  </si>
  <si>
    <t>Nhà văn hoá đa năng xã Đường Âm</t>
  </si>
  <si>
    <t>QH khu hành chính mới-Nhà văn hoá đa năng xã Giáp Trung</t>
  </si>
  <si>
    <t>Xây mới Nhà văn hoá đa năng xã Lạc Nông</t>
  </si>
  <si>
    <t>tờ 37, thửa 77,79</t>
  </si>
  <si>
    <t>Nhà văn hoá đa năng xã Minh Ngọc</t>
  </si>
  <si>
    <t>Nhà văn hoá đa năng xã Minh Sơn</t>
  </si>
  <si>
    <t>Nhà văn hoá đa năng xã Phiêng Luông</t>
  </si>
  <si>
    <t>Nhà văn hóa đa năng Xã Phú Nam</t>
  </si>
  <si>
    <t>Tờ 58: thửa 496, MPT495,502,503,498,501,580,581,584,500,522,MPT760</t>
  </si>
  <si>
    <t>Hội trường xã Thượng Tân</t>
  </si>
  <si>
    <t>QH 2021-2030</t>
  </si>
  <si>
    <t xml:space="preserve">Nhà văn hoá đa năng xã </t>
  </si>
  <si>
    <t>Nhà văn hoá đa năng xã Yên Định</t>
  </si>
  <si>
    <t>X</t>
  </si>
  <si>
    <t>ĐẤT XÂY DỰNG CƠ SỞ Y TẾ</t>
  </si>
  <si>
    <t xml:space="preserve"> TT Y tế dự phòng TT Yên Phú</t>
  </si>
  <si>
    <t>Tờ 214:thửa 116</t>
  </si>
  <si>
    <t>Bệnh viên đa khoa huyện Bắc Mê</t>
  </si>
  <si>
    <t>Điều chỉnh đất UBND thị trấn cũ sang đất trạm y tế TT Yên Phú tại thôn Pác Sáp</t>
  </si>
  <si>
    <t>Thửa 07 tờ 230 BDDC</t>
  </si>
  <si>
    <t>Trạm Y tế xã Đường Âm</t>
  </si>
  <si>
    <t>QH khu hành chính mới - Trạm Y tế xã Giáp Trung</t>
  </si>
  <si>
    <t>Bệnh viện đa khoa huyện Bắc Mê
 (bệnh viện Hugari)</t>
  </si>
  <si>
    <t>Trạm Y tế xã Minh Ngọc (NTM)</t>
  </si>
  <si>
    <t>Trạm Y tế xã Phú Nam</t>
  </si>
  <si>
    <t>Tờ 59: Thửa 439,384,MPT 383</t>
  </si>
  <si>
    <t>MR Trạm Y tế Xã Phú Nam</t>
  </si>
  <si>
    <t>Trạm Y tế xã Yên Cường</t>
  </si>
  <si>
    <t>Trạm Y tế xã Yên Định</t>
  </si>
  <si>
    <t>XI</t>
  </si>
  <si>
    <t>ĐẤT XÂY DỰNG CƠ SỞ GIÁO DỤC VÀ ĐÀO TẠO</t>
  </si>
  <si>
    <t>Chuyển mục đích đất chợ sang Trường THCS Yên Phú</t>
  </si>
  <si>
    <t>Tờ 213:thửa 1</t>
  </si>
  <si>
    <t>Điều chỉnh đất Trường Trung tâm giáo dục thường xuyên huyện Bắc Mê cũ sang đất trung tâm bồi dưỡng chính trị huyện Bắc Mê tại tổ 5 thị trấn Yên Phú</t>
  </si>
  <si>
    <t>Tờ 214:thửa 86</t>
  </si>
  <si>
    <t>MR trường Trần Quốc Toản - phân hiệu 2</t>
  </si>
  <si>
    <t>Tờ 241:MP thửa 6,10</t>
  </si>
  <si>
    <t>Điều chỉnh đất nhà văn hóa thôn Nà Phia sang đất điểm trường Mầm non thôn Nà Phia</t>
  </si>
  <si>
    <t>Tờ 78:thửa 667</t>
  </si>
  <si>
    <t>MR điểm trường mầm non thôn Yên Cư</t>
  </si>
  <si>
    <t>Tờ 82:thửa 380</t>
  </si>
  <si>
    <t>MR  trường tiểu học Giáp Yên</t>
  </si>
  <si>
    <t>Tờ 29:thửa 66,64,67,52,55,56,57,</t>
  </si>
  <si>
    <t>Điều chỉnh đất nông nghiệp thôn Lùng Éo sang đất điểm trường thôn Lùng Éo</t>
  </si>
  <si>
    <t>Tờ 6:MPT 29,59,73</t>
  </si>
  <si>
    <t>Mở rộng trường THCS Bắc Mê</t>
  </si>
  <si>
    <t>Tờ 155:thửa 31,36,49,52,53,59,64</t>
  </si>
  <si>
    <t>Điều chỉnh đất nhà văn hóa thôn Bó Củng sang đất Điểm trường Mầm non Hoa Hồng</t>
  </si>
  <si>
    <t>Thửa 2 tờ 228 BDDC</t>
  </si>
  <si>
    <t>Trung tâm giáo dục nghề nghiệp - giáo dục thường xuyên huyện Bắc Mê</t>
  </si>
  <si>
    <t>Cấp GCN QSDĐ cho điểm trường thôn Lùng Éo</t>
  </si>
  <si>
    <t>Cấp giấy</t>
  </si>
  <si>
    <t>Cấp GCN QSDĐ cho điểm trường thôn khâu Đuổn</t>
  </si>
  <si>
    <t>Cấp GCN QSDĐ cho điểm trường thôn Giáp Yên</t>
  </si>
  <si>
    <t>Cấp GCN QSDĐ cho điểm trường thôn Nà Đon</t>
  </si>
  <si>
    <t>Cấp GCN QSDĐ cho điểm trường thôn Nà Pia</t>
  </si>
  <si>
    <t>Cấp GCN QSDĐ cho điểm trường thôn Nà Đén</t>
  </si>
  <si>
    <t>Cấp GCN QSDĐ cho điểm trường thôn Yên Cư</t>
  </si>
  <si>
    <t>Cấp GCN QSDĐ cho điểm trường thôn Bản Lạn</t>
  </si>
  <si>
    <t>Cấp GCN QSDĐ cho điểm trường thôn Bản Xáp</t>
  </si>
  <si>
    <t>Cấp GCN QSDĐ cho điểm trường thôn Nà Nèn</t>
  </si>
  <si>
    <t>Cấp GCN QSDĐ cho điểm trường thôn Bó Củng</t>
  </si>
  <si>
    <t>Cấp GCN QSDĐ cho điểm trường thôn Pắc Sáp</t>
  </si>
  <si>
    <t>Cấp GCN QSDĐ cho điểm trường thôn Pắc Mìa</t>
  </si>
  <si>
    <t>Điểm trường thôn Nà Nhùng</t>
  </si>
  <si>
    <t>Thửa 47, tờ BDĐC số 38,39</t>
  </si>
  <si>
    <t>Cấp GCN QSDĐ cho điểm trường thôn Đoàn Kết</t>
  </si>
  <si>
    <t>Cấp GCN QSDĐ cho điểm trường thôn Độc lập</t>
  </si>
  <si>
    <t>Cấp GCN QSDĐ cho điểm trường thôn Nà Phiêng</t>
  </si>
  <si>
    <t>Cấp GCN QSDĐ cho điểm trường thôn Bản Loòng</t>
  </si>
  <si>
    <t>Cấp GCN QSDĐ cho điểm trường thôn Pom Cút</t>
  </si>
  <si>
    <t>Cấp GCN QSDĐ cho điểm trường thôn Nà Thàng</t>
  </si>
  <si>
    <t>Cấp GCN QSDĐ cho điểm trường thôn Pắc Lì</t>
  </si>
  <si>
    <t>Cấp GCN QSDĐ cho điểm trường thôn Nà Coặc</t>
  </si>
  <si>
    <t>Mở rộng trường THCS Đường Hồng</t>
  </si>
  <si>
    <t>MR điểm trường thôn khuổi Hon</t>
  </si>
  <si>
    <t>Cấp GCN QSDĐ cho điểm trường thôn Lùng Cuối</t>
  </si>
  <si>
    <t>Cấp GCN QSDĐ cho điểm trường thôn Nà Lầu</t>
  </si>
  <si>
    <t>Cấp GCN QSDĐ cho điểm trường thôn Khuổi Hon</t>
  </si>
  <si>
    <t>Cấp GCN QSDĐ cho điểm trường thôn Nà Khâu</t>
  </si>
  <si>
    <t>Cấp GCN QSDĐ cho điểm trường thôn Nà Nưa 1</t>
  </si>
  <si>
    <t>Cấp GCN QSDĐ cho điểm trường thôn Nà Nưa 2</t>
  </si>
  <si>
    <t>Cấp GCN QSDĐ cho điểm trường thôn Khuổi Mạ</t>
  </si>
  <si>
    <t>Cấp GCN QSDĐ cho điểm trường thôn Bản Đúng</t>
  </si>
  <si>
    <t>Cấp GCN QSDĐ cho điểm trường thôn Tiến Minh</t>
  </si>
  <si>
    <t>Điểm trường thôn Lùng Cao</t>
  </si>
  <si>
    <t>Điểm trường thôn Phiêng Sủi</t>
  </si>
  <si>
    <t>Nhà lưu trú giáo viên</t>
  </si>
  <si>
    <t>Điểm trường thôn Nà Pồng</t>
  </si>
  <si>
    <t>Điểm trường thôn Nà Đén</t>
  </si>
  <si>
    <t>Điểm trường thôn Lùng Ngoà</t>
  </si>
  <si>
    <t>MR trường Mầm non xã Giáp Trung</t>
  </si>
  <si>
    <t>Cấp GCN QSDĐ cho điểm trường thôn Khuổi Phụng</t>
  </si>
  <si>
    <t>Cấp GCN QSDĐ cho điểm trường thôn Nà Pộng</t>
  </si>
  <si>
    <t>Cấp GCN QSDĐ cho điểm trường thôn Lùng cao 1</t>
  </si>
  <si>
    <t>Cấp GCN QSDĐ cho điểm trường thôn Lùng Cao 2</t>
  </si>
  <si>
    <t>Cấp GCN QSDĐ cho điểm trường thôn Lùng Ngoà</t>
  </si>
  <si>
    <t>Cấp GCN QSDĐ cho điểm trường thôn Thôm Khiêu</t>
  </si>
  <si>
    <t>Cấp GCN QSDĐ cho điểm trường thôn Khâu Nhoà</t>
  </si>
  <si>
    <t>Cấp GCN QSDĐ cho điểm trường thôn Phia Boóc</t>
  </si>
  <si>
    <t>Cấp GCN QSDĐ cho điểm trường thôn Nà Viền</t>
  </si>
  <si>
    <t>Cấp GCN QSDĐ cho điểm trường thôn Nà Bó</t>
  </si>
  <si>
    <t>MR điểm trường Hạ Sơn II</t>
  </si>
  <si>
    <t xml:space="preserve">MR Điểm trường Phia Vèn </t>
  </si>
  <si>
    <t>Mở rộng khuôn viên trường Mầm non</t>
  </si>
  <si>
    <t>tờ 37 thửa 126, tờ 38 thửa 1</t>
  </si>
  <si>
    <t>Cấp GCN QSDĐ cho điểm trường thôn Lũng Luông</t>
  </si>
  <si>
    <t>Cấp GCN QSDĐ cho điểm trường thôn Bản Khén</t>
  </si>
  <si>
    <t>Cấp GCN QSDĐ cho điểm trường thôn Bản Noong</t>
  </si>
  <si>
    <t>Cấp GCN QSDĐ cho điểm trường thôn Giáp Cư</t>
  </si>
  <si>
    <t>Cấp GCN QSDĐ cho điểm trường thôn Nà Pâu</t>
  </si>
  <si>
    <t>Cấp GCN QSDĐ cho điểm trường thôn Hạ Sơn 1</t>
  </si>
  <si>
    <t>Cấp GCN QSDĐ cho điểm trường thôn Hạ Sơn 2</t>
  </si>
  <si>
    <t>Trường mầm non thôn Khuổi Lùng</t>
  </si>
  <si>
    <t>Thửa 39 tờ 2 BDLN</t>
  </si>
  <si>
    <t>Điểm trường thôn Khâu Lừa</t>
  </si>
  <si>
    <t>Trường THCS + Trường THPT xã Minh Ngọc (NTM)</t>
  </si>
  <si>
    <t>Trường Tiểu học xã Minh Ngọc (NTM)</t>
  </si>
  <si>
    <t>Trường Mần Non xã Minh Ngọc (NTM)</t>
  </si>
  <si>
    <t>Cấp GCN QSDĐ cho điểm trường thôn Khuổi Lùng</t>
  </si>
  <si>
    <t>Cấp GCN QSDĐ cho điểm trường thôn Nà Sài</t>
  </si>
  <si>
    <t>Cấp GCN QSDĐ cho điểm trường thôn Kim Thạch</t>
  </si>
  <si>
    <t>Cấp GCN QSDĐ cho điểm trường thôn Lùng Hảo</t>
  </si>
  <si>
    <t>Cấp GCN QSDĐ cho điểm trường thôn Lùng Cang</t>
  </si>
  <si>
    <t>Cấp GCN QSDĐ cho điểm trường thôn Tả Luồng</t>
  </si>
  <si>
    <t>Cấp GCN QSDĐ cho điểm trường thôn Lũng Càng</t>
  </si>
  <si>
    <t>Chuyển trường mầm non thành trường cấp 2</t>
  </si>
  <si>
    <t>Mở rộng trường cấp 2</t>
  </si>
  <si>
    <t>Trường mầm non trung tâm xã</t>
  </si>
  <si>
    <t>Cấp GCN QSDĐ cho điểm trường thôn Lũng Vầy</t>
  </si>
  <si>
    <t>Cấp GCN QSDĐ cho điểm trường thôn Khuổi Kẹn</t>
  </si>
  <si>
    <t>Cấp GCN QSDĐ cho điểm trường thôn Suối Thầu</t>
  </si>
  <si>
    <t>(Cấp GCN QSDĐ cho điểm trường thôn Kẹp B)</t>
  </si>
  <si>
    <t>Cấp GCN QSDĐ cho điểm trường thôn Nà Sáng</t>
  </si>
  <si>
    <t>Cấp GCN QSDĐ cho điểm trường thôn Kẹp A</t>
  </si>
  <si>
    <t>Cấp GCN QSDĐ cho điểm trường thôn Lũng Tháo</t>
  </si>
  <si>
    <t>Cấp GCN QSDĐ cho điểm trường thôn Bó Pèng</t>
  </si>
  <si>
    <t>Cấp GCN QSDĐ cho điểm trường thôn Bình Ba</t>
  </si>
  <si>
    <t>Cấp GCN QSDĐ cho điểm trường thôn Khuổi Loà</t>
  </si>
  <si>
    <t>Cấp GCN QSDĐ cho điểm trường thôn Nà Ngòng</t>
  </si>
  <si>
    <t>Cấp GCN QSDĐ cho điểm trường thôn Ngọc Trì</t>
  </si>
  <si>
    <t>Cấp GCN QSDĐ cho điểm trường thôn Kho Thum</t>
  </si>
  <si>
    <t>Cấp GCN QSDĐ cho điểm trường thôn Bản Vàn</t>
  </si>
  <si>
    <t>Cấp GCN QSDĐ cho điểm trường thôn Lùng Quốc</t>
  </si>
  <si>
    <t>Cấp GCN QSDĐ cho điểm trường thôn Kho Là</t>
  </si>
  <si>
    <t>Mở rộng trường Tiểu học Phiêng Luông</t>
  </si>
  <si>
    <t>Cấp GCN QSDĐ cho điểm trường thôn Cụm Nhùng</t>
  </si>
  <si>
    <t>Cấp GCN QSDĐ cho điểm trường thôn Phiêng Đáy</t>
  </si>
  <si>
    <t>Cấp GCN QSDĐ cho điểm trường thôn Tá Tò</t>
  </si>
  <si>
    <t>Cấp GCN QSDĐ cho điểm trường thôn Phiêng Luông</t>
  </si>
  <si>
    <t>MR Trường mầm non Xã Phú Nam</t>
  </si>
  <si>
    <t>Mở rộng trường THCS Xã Phú Nam</t>
  </si>
  <si>
    <t>Tờ 44: MPT 96</t>
  </si>
  <si>
    <t>MR trường Tiểu học Xã Phú Nam</t>
  </si>
  <si>
    <t>Tờ 44: MPT 27</t>
  </si>
  <si>
    <t>Điểm trường thôn Bản Nưa</t>
  </si>
  <si>
    <t xml:space="preserve"> Điểm trường thôn Nà Đon</t>
  </si>
  <si>
    <t>Cấp GCN QSDĐ cho điểm trường thôn Khuổi Tàu</t>
  </si>
  <si>
    <t>Cấp GCN QSDĐ cho điểm trường thôn Tắn Khâu 2</t>
  </si>
  <si>
    <t>Cấp GCN QSDĐ cho điểm trường thôn Bản Tính</t>
  </si>
  <si>
    <t>Cấp GCN QSDĐ cho điểm trường thôn Tắn Khâu 1</t>
  </si>
  <si>
    <t>Kè chống sạt lở điểm trường thôn Khuổi Nấng</t>
  </si>
  <si>
    <t>Thửa 89 tờ 38 bddc</t>
  </si>
  <si>
    <t>Trường mầm non Thượng Tân: Xây mới nhà hiệu bộ giáo viên 5 gian cấp 4, sửa chữa cống, hàng rào và các hạng mục phụ trợ (dài 18m, rộng 8m)</t>
  </si>
  <si>
    <t>Tờ 9, thửa 81</t>
  </si>
  <si>
    <t>Nghị quyết 96/NQ-HĐND huyện Bắc Mê ngày 06 tháng 7 năm 2020</t>
  </si>
  <si>
    <t>Mở mới điểm trường Nà Lại</t>
  </si>
  <si>
    <t>MR trường THPT Thượng Tân</t>
  </si>
  <si>
    <t>MR trường Mầm non xã Thượng Tân</t>
  </si>
  <si>
    <t>Xây 02 nhà bán trú học sinh, nhà bếp nấu, bếp ăn, nhà vệ sinh, nhà tắm, hàng rào và các hạng mục phụ trợ trường PTDTBT Tiểu học Yên Cường, huyện Bắc Mê, tỉnh Hà Giang</t>
  </si>
  <si>
    <t>Thửa 41, tờ 83 BDDC</t>
  </si>
  <si>
    <t>Xây dựng nhà bán trú của trường tiểu học thôn Bải Trung</t>
  </si>
  <si>
    <t>MR trường THPT Yên Cường</t>
  </si>
  <si>
    <t>Công trình xây dựng điểm trường thôn Nà Xá</t>
  </si>
  <si>
    <t xml:space="preserve"> Xã  Yên Định</t>
  </si>
  <si>
    <t>Thửa 606 tờ số 2</t>
  </si>
  <si>
    <t>Nghị quyết 95/NQ-HĐND huyện Bắc Mê ngày 06 tháng 7 năm 2020</t>
  </si>
  <si>
    <t>Trường tiểu học xã Yên Định</t>
  </si>
  <si>
    <t>Trường THCS xã Yên Định</t>
  </si>
  <si>
    <t>Trường mầm non xã Yên Định</t>
  </si>
  <si>
    <t>Trường mầm non xã Yên Phong</t>
  </si>
  <si>
    <t>MR trường Tiểu học Yên Phong</t>
  </si>
  <si>
    <t>XII</t>
  </si>
  <si>
    <t>ĐẤT XÂY DỰNG CƠ SỞ THỂ DỤC THỂ THAO</t>
  </si>
  <si>
    <t>Khu liên hợp thể thao - sân vận động (Bùi Văn Dương )</t>
  </si>
  <si>
    <t>Tờ 217:MP thửa 35</t>
  </si>
  <si>
    <t>Điều chỉnh đất BHK sang đất thể thao văn hóa của khu vực sân bóng đá thôn Pác Mìa đường đi xã Yên Phong</t>
  </si>
  <si>
    <t>Thửa 5, 10, 17 tờ 171, 172 BDDC</t>
  </si>
  <si>
    <t>Sân thể thao thôn Nà Phia</t>
  </si>
  <si>
    <t>Tờ 78:MP thửa 696</t>
  </si>
  <si>
    <t>Điều chỉnh đất lúa sang đất sân bóng đá thể dục thể thao thôn Nà Đon</t>
  </si>
  <si>
    <t xml:space="preserve">tờ 70 BDDC:Thửa 385, 390, 391, 392, 393,394,395, </t>
  </si>
  <si>
    <t>Sân thể thao xã Đường Âm</t>
  </si>
  <si>
    <t>Sân thể thao thôn Nà Khâu</t>
  </si>
  <si>
    <t>tờ 02 thửa 888 BĐLN, tờ 115 thửa 70 BDDC</t>
  </si>
  <si>
    <t>Sân thể thao thôn Lùng Cuối</t>
  </si>
  <si>
    <t>Thửa 319, 320 tờ 02 BDDC</t>
  </si>
  <si>
    <t>Sân thể thao thôn Tiến Minh</t>
  </si>
  <si>
    <t>Đã có hiện trạng. Đăng ký CMĐ ( cấp giấy).</t>
  </si>
  <si>
    <t xml:space="preserve">Sân thể thao thôn Khuổi Hon </t>
  </si>
  <si>
    <t>Thửa 76 tờ 22 BDDC</t>
  </si>
  <si>
    <t>Sân thể thao thôn Phiêng Sủi</t>
  </si>
  <si>
    <t>QH khu hành chính mới - sân thể thao Xã Giáp Trung</t>
  </si>
  <si>
    <t>Sân thể thao TT xã Lạc Nông</t>
  </si>
  <si>
    <t>Sân thể thao xã Lạc Nông</t>
  </si>
  <si>
    <t>QH MR sân thể thao Xã Minh Ngọc</t>
  </si>
  <si>
    <t>Sân thể thao xã Minh Sơn</t>
  </si>
  <si>
    <t>Sân vận động xã Phiêng Luông</t>
  </si>
  <si>
    <t>tờ 36, thửa 1</t>
  </si>
  <si>
    <t>Sân thể thao TT xã Phú Nam</t>
  </si>
  <si>
    <t>Tờ 58: thửa  84,85,86,87,164,165,168,169,167,170,250,251,252,253,254,255,257,216,217,218,308,309,318,319,320,321,322,381398,401,399,402,397,405,324,400,323,325,316,317,259,247,248,171,172,173160,161,162,163,164,99,81,88,258</t>
  </si>
  <si>
    <t>Xây dựng sân thể thao xã Yên Cường</t>
  </si>
  <si>
    <t>Mở rộng sân thể thao xã Yên Phong</t>
  </si>
  <si>
    <t>Sân thể thao thôn Bản Đuốc</t>
  </si>
  <si>
    <t>ĐẤT CÔNG TRÌNH NĂNG LƯỢNG</t>
  </si>
  <si>
    <t>TBA thôn Đoàn Kết</t>
  </si>
  <si>
    <t>TBA thôn Nà Coóc</t>
  </si>
  <si>
    <t>TBA thôn Pom Cút</t>
  </si>
  <si>
    <t>TBA thôn Pom Nà Nhùng</t>
  </si>
  <si>
    <t>Thủy điện Nậm Vàng I</t>
  </si>
  <si>
    <t>Tờ 01 thửa 681, 671, 853, 684, 683, 673, 657</t>
  </si>
  <si>
    <t>Thuỷ điện Nậm Nựng</t>
  </si>
  <si>
    <t>TBA Lùng Cao</t>
  </si>
  <si>
    <t>Thuỷ điện Suối Vầy</t>
  </si>
  <si>
    <t>Thủy Điện xã Minh Sơn</t>
  </si>
  <si>
    <t>Thuỷ điện Bắc Mê</t>
  </si>
  <si>
    <t xml:space="preserve"> Xã  Yên Phong</t>
  </si>
  <si>
    <t>TBA Trạm Hạ tải Bản Nghé</t>
  </si>
  <si>
    <t>TBA Trạm Hạ tải Nà Khảo</t>
  </si>
  <si>
    <t>XIV</t>
  </si>
  <si>
    <t>ĐẤT CÔNG TRÌNH BƯU CHÍNH, VIỄN THÔNG</t>
  </si>
  <si>
    <t>Trạm BTS thôn Lùng Éo - TT Yên Phú</t>
  </si>
  <si>
    <t>Trạm BTS thôn Giáp  Yên - TT Yên Phú</t>
  </si>
  <si>
    <t>Trạm BTS thôn Bản Lạn - TT Yên Phú</t>
  </si>
  <si>
    <t>Trạm BTS thôn Nà Phia - TT Yên Phú</t>
  </si>
  <si>
    <t>QH khu hành chính mới - Bưu điện văn hoá Xã Giáp Trung</t>
  </si>
  <si>
    <t>Bưu điện văn hoá xã Xã Lạc Nông</t>
  </si>
  <si>
    <t>Bưu điện văn hoá xã Xã Minh Ngọc</t>
  </si>
  <si>
    <t>Bưu điện văn hoá xã Phiêng Luông</t>
  </si>
  <si>
    <t>Bưu điện văn hoá xã Xã Phú Nam</t>
  </si>
  <si>
    <t>Bưu điện văn hoá xã Xã Yên Cường</t>
  </si>
  <si>
    <t xml:space="preserve">Hạ tầng BTS Bản Khun huyện Bắc Mê </t>
  </si>
  <si>
    <t xml:space="preserve">Hạ tầng BTS Bản Túm huuyện Bắc Mê </t>
  </si>
  <si>
    <t xml:space="preserve">Hạ tầng BTS Nà Muồng huyện Bắc Mê </t>
  </si>
  <si>
    <t>Bưu điện văn hoá xã Yên Định</t>
  </si>
  <si>
    <t>XV</t>
  </si>
  <si>
    <t>ĐẤT CÓ DI TÍCH LỊCH SỬ - VĂN HÓA</t>
  </si>
  <si>
    <t>Di tích lịch sử văn hoá thôn Pắc Mìa</t>
  </si>
  <si>
    <t>Tờ 242:thửa 10</t>
  </si>
  <si>
    <t>Cải tạo Hang Nà Chảo</t>
  </si>
  <si>
    <t>Cải tạo Hang Đán Cúm</t>
  </si>
  <si>
    <t>Hang Khuổi Nấng</t>
  </si>
  <si>
    <t>XVI</t>
  </si>
  <si>
    <t>ĐẤT BÃI THẢI, XỬ LÝ CHẤT THẢI</t>
  </si>
  <si>
    <t>Bãi xử lý rác thải</t>
  </si>
  <si>
    <t>Tờ 144:thửa 103</t>
  </si>
  <si>
    <t>Bãi xử lý rác thải xã Đường Âm</t>
  </si>
  <si>
    <t>Bãi rác khu trung tâm xã Thôn Nà Màn</t>
  </si>
  <si>
    <t>thửa 427 tờ 2 BĐLN</t>
  </si>
  <si>
    <t xml:space="preserve">Bãi xử lý rác thải </t>
  </si>
  <si>
    <t>Điểm tập kết rác thải</t>
  </si>
  <si>
    <t>Điểm tập kết rác thải thôn Phia Vèn</t>
  </si>
  <si>
    <t xml:space="preserve">Bãi xử lý rác thải trung tâm Xã Lạc Nông </t>
  </si>
  <si>
    <t>tờ 2, thửa 198</t>
  </si>
  <si>
    <t>Bãi xử lý rác thải xã Minh Ngọc</t>
  </si>
  <si>
    <t>Bãi xử lý rác thải xã Phiêng Luông</t>
  </si>
  <si>
    <t xml:space="preserve">Thửa 194, 195, 196, 197, 198, 168 tờ 37 BDDC; Thửa 311, 314, 216, 319, 316, 317, 367, 364, 366 tờ 36 BDDC </t>
  </si>
  <si>
    <t>Bãi xử lý rác thải thôn Nà Đon</t>
  </si>
  <si>
    <t>Bãi xử lý rác thải thôn Bản Trung</t>
  </si>
  <si>
    <t>thửa 408,736 tờ 2 BĐLN</t>
  </si>
  <si>
    <t>Bãi xử lý rác thỉa xã Yên Định</t>
  </si>
  <si>
    <t>XVII</t>
  </si>
  <si>
    <t>ĐẤT LÀM NGHĨA TRANG, NHÀ TANG LỄ, NHÀ HỎA TÁNG</t>
  </si>
  <si>
    <t>MR nghĩa trang nhân dân TT Yên Phú</t>
  </si>
  <si>
    <t>Nghĩa trang nhân dân xã Đường Hồng (thôn Khuổi Hon)</t>
  </si>
  <si>
    <t>thửa 108 tờ 2 BĐLN</t>
  </si>
  <si>
    <t>Nghĩa trang nhân dân xã  Đường Hồng</t>
  </si>
  <si>
    <t>thửa 543 tờ 1 BĐLN</t>
  </si>
  <si>
    <t>Nghĩa trang nhân dân xã Giáp Trung</t>
  </si>
  <si>
    <t>Nghĩa trang nhân dân xã Minh Ngọc</t>
  </si>
  <si>
    <t>Nghĩa trang nhân dân xã Minh Sơn</t>
  </si>
  <si>
    <t>Nghĩa trang nhân dân xã Phiêng Luông (Thôn Phiêng Đáy)</t>
  </si>
  <si>
    <t>Nghĩa trang nhân dân xã Phú Nam(cây trò chỉ)</t>
  </si>
  <si>
    <t>Nghĩa trang nhân dân xã Phú Nam</t>
  </si>
  <si>
    <t>Nghĩa trang nhân dân xã Thượng Tân</t>
  </si>
  <si>
    <t>Nghĩa trang nhân dân xã Yên Cường ( thôn Bản Trung)</t>
  </si>
  <si>
    <t>Nghĩa trang nhân dân xã Yên Định (thôn Bản Loan)</t>
  </si>
  <si>
    <t>Nghĩa trang nhân dân xã Yên Định (thôn Nà Yến)</t>
  </si>
  <si>
    <t>ĐẤT CHỢ</t>
  </si>
  <si>
    <t>Chợ Giáp Yên TT Yên Phú</t>
  </si>
  <si>
    <t>Tờ 29:MP thửa 9,8,10,14,13,16 ,22,17,21</t>
  </si>
  <si>
    <t>Chợ Sép TT Yên Phú</t>
  </si>
  <si>
    <t>Chợ trung tâm xã Đường Âm</t>
  </si>
  <si>
    <t>MR chợ trung tâm xã Giáp Trung</t>
  </si>
  <si>
    <t>Chợ Phia Vèn xã Lạc Nông</t>
  </si>
  <si>
    <t>Chợ xã trung tâm Minh Sơn</t>
  </si>
  <si>
    <t>Mở rộng chợ xã Phiêng Luông</t>
  </si>
  <si>
    <t>thửa 44,77 tờ 43</t>
  </si>
  <si>
    <t xml:space="preserve"> Chợ trung tâm xã Phú Nam</t>
  </si>
  <si>
    <t>Chợ gia súc xã Thượng Tân</t>
  </si>
  <si>
    <t>Chợ Trâu (chợ gia súc) xã Yên Cường</t>
  </si>
  <si>
    <t>Mở rộng chợ trung tâm xã Yên Cường</t>
  </si>
  <si>
    <t>Chợ trung tâm xã Yên Định</t>
  </si>
  <si>
    <t>XIX</t>
  </si>
  <si>
    <t>ĐẤT SINH HOẠT CỘNG ĐỒNG</t>
  </si>
  <si>
    <t>Nhà văn hóa Tổ 1</t>
  </si>
  <si>
    <t>Tờ 208:MP thửa 1</t>
  </si>
  <si>
    <t>Nhà văn hóa thôn Phia Vèn</t>
  </si>
  <si>
    <t>Nhà văn hóa Tổ 2</t>
  </si>
  <si>
    <t>Tờ 218:thưa 6</t>
  </si>
  <si>
    <t>Nhà Văn hóa Tổ 3</t>
  </si>
  <si>
    <t>Tờ 205:thửa 84</t>
  </si>
  <si>
    <t>Chuyển mục đích đất giáo dục sang đất Nhà văn hóa thôn Bản Lạn</t>
  </si>
  <si>
    <t>Tờ 125:thửa 320</t>
  </si>
  <si>
    <t>Nhà văn hóa thôn Bản Lạn</t>
  </si>
  <si>
    <t>Tờ 125:thửa 284</t>
  </si>
  <si>
    <t>Mở rộng nhà văn hóa Tổ 4</t>
  </si>
  <si>
    <t>Nhà sinh hoạt cho hội người cao tuổi</t>
  </si>
  <si>
    <t>Tờ 214 :thửa 85</t>
  </si>
  <si>
    <t>Nhà văn hóa Tổ 5</t>
  </si>
  <si>
    <t>Tờ 222:thửa 7,6,5</t>
  </si>
  <si>
    <t>Chuyển mục đích đất ở sang đất trung tâm công cộng (Đất nhà văn hóa thôn Bó Củng)</t>
  </si>
  <si>
    <t>Điều chỉnh đất chưa sử dụng sang đất nhà văn hóa thôn Bản Sáp</t>
  </si>
  <si>
    <t>Thửa 42 tờ 141 BDDC</t>
  </si>
  <si>
    <t>Nhà văn hóa thôn Pắc Sáp</t>
  </si>
  <si>
    <t>Mở rộng nhà văn hóa thôn Pắc Mìa</t>
  </si>
  <si>
    <t>Tờ 241:thửa 5</t>
  </si>
  <si>
    <t>Chuyển mục đích đất hàng năm khác sang đất trung tâm công cộng (Đất nhà văn hóa thôn Nà Phia)</t>
  </si>
  <si>
    <t>Điều chỉnh đất trồng lúa sang đất Nhà văn hóa thôn Yên Cư</t>
  </si>
  <si>
    <t>Tờ 882:thửa 226,225</t>
  </si>
  <si>
    <t>Nhà văn hóa thôn Khâu Duổn</t>
  </si>
  <si>
    <t>Nhà văn hóa thôn Nà Đon</t>
  </si>
  <si>
    <t>Tờ 70:thửa 72,MPT3</t>
  </si>
  <si>
    <t>Nhà văn hóa thôn Giáp Yên</t>
  </si>
  <si>
    <t>Tờ 29:thửa 47,MPT 48</t>
  </si>
  <si>
    <t>Nhà  thôn Lùng Éo</t>
  </si>
  <si>
    <t>;0</t>
  </si>
  <si>
    <t>Nhà văn hoá Nà Nèn</t>
  </si>
  <si>
    <t xml:space="preserve">Nhà văn hóa cộng đồng thôn Độc Lập </t>
  </si>
  <si>
    <t>Thửa 69, tờ BĐ ĐC 100</t>
  </si>
  <si>
    <t>Xây dựng mới nhà văn hóa thôn Nà Nôm</t>
  </si>
  <si>
    <t>Xây dựng mới nhà văn hóa thôn Pom Cút</t>
  </si>
  <si>
    <t>Quy hoạch nhà văn hóa thôn Nà Khâu</t>
  </si>
  <si>
    <t>Quy hoạch nhà văn hóa thôn Khuổi Hon</t>
  </si>
  <si>
    <t>Quy hoạch nhà văn hóa  thôn Nà Lầu</t>
  </si>
  <si>
    <t xml:space="preserve">Nhà văn hóa thôn Lùng Cuối </t>
  </si>
  <si>
    <t>Tờ 02 thửa 351 BĐLN</t>
  </si>
  <si>
    <t>Dân hiến đất</t>
  </si>
  <si>
    <t>Nhà văn hóa thôn Nà Viền</t>
  </si>
  <si>
    <t>Xây mới nhà văn hóa thôn Bó Lóa</t>
  </si>
  <si>
    <t>Xây mới Nhà văn hóa thôn Lùng cao</t>
  </si>
  <si>
    <t>thửa 21 tờ 24</t>
  </si>
  <si>
    <t>Nhà văn hóa thôn Phiền Sủi</t>
  </si>
  <si>
    <t>thửa 49 tờ 119</t>
  </si>
  <si>
    <t>Nhà văn hóa thôn Nà Pồng</t>
  </si>
  <si>
    <t>thửa 318 tờ 58</t>
  </si>
  <si>
    <t>Nhà văn hóa thôn Thôm Khiêu</t>
  </si>
  <si>
    <t>thửa 153 tờ 83</t>
  </si>
  <si>
    <t>xã báo xong</t>
  </si>
  <si>
    <t>Nhà văn hóa thôn Khâu Nhoà</t>
  </si>
  <si>
    <t>Nhà văn hóa thôn Nà Pó</t>
  </si>
  <si>
    <t>Nhà văn hóa thôn Nà Đén</t>
  </si>
  <si>
    <t>Nhà văn hóa thôn Khuổi Phùng</t>
  </si>
  <si>
    <t>Nhà văn hóa thôn Lùng Ngoà</t>
  </si>
  <si>
    <t>Nhà văn hóa thôn Khâu Nhoà (chuyển từ UBND Giáp Trung xã sang)</t>
  </si>
  <si>
    <t>Nhà văn hoa thôn Phia Vèn</t>
  </si>
  <si>
    <t>thửa 459 tờ 21 BDDC</t>
  </si>
  <si>
    <t>Nhà văn hoá cộng đồng thôn Nà Pâu</t>
  </si>
  <si>
    <t>tờ 63, thửa 53</t>
  </si>
  <si>
    <t>Nhà văn hóa thôn Lũng Luông</t>
  </si>
  <si>
    <t>Nhà văn hóa thôn Giáp Cư</t>
  </si>
  <si>
    <t>Nhà văn hóa thôn Nà Cắp</t>
  </si>
  <si>
    <t>Nhà văn hóa thôn hạ Sơn II</t>
  </si>
  <si>
    <t>Nhà văn hóa Bản Noong</t>
  </si>
  <si>
    <t>Nhà văn hóa thôn Bản Khén</t>
  </si>
  <si>
    <t>Nhà văn hóa thôn Nà Pậu</t>
  </si>
  <si>
    <t>MR Nhà văn hóa Hạ Sơn I</t>
  </si>
  <si>
    <t>Nhà văn hóa thôn Khâu Lừa</t>
  </si>
  <si>
    <t>MR Nhà văn hóa thôn Nà Thàng</t>
  </si>
  <si>
    <t>Nhà văn hóa thôn Lùng Cang</t>
  </si>
  <si>
    <t>Nhà văn hóa Nà Lá thôn Nà Sài</t>
  </si>
  <si>
    <t>Nhà văn hóa thôn Nà Cau</t>
  </si>
  <si>
    <t>Nhà văn hóa thôn Lũng Lầu</t>
  </si>
  <si>
    <t>Tờ 57 BĐ ĐC, thửa 322, nằm chỗ cột mốc BM 39</t>
  </si>
  <si>
    <t>Nhà văn hóa thôn Lùng Xuôi</t>
  </si>
  <si>
    <t>Tờ 2 BĐ LN, thửa 263</t>
  </si>
  <si>
    <t>Nhà văn hóa thôn Nà Lá</t>
  </si>
  <si>
    <t>Tờ 35 BĐ ĐC, thửa 194</t>
  </si>
  <si>
    <t>Nhà văn hóa (NTM)</t>
  </si>
  <si>
    <t>Xây mới nhà văn hóa thôn Khuổi Lòa</t>
  </si>
  <si>
    <t>thửa 363,364,366 tờ 151</t>
  </si>
  <si>
    <t>Xây mới nhà văn hóa thôn Suối thầu</t>
  </si>
  <si>
    <t>Thửa 456 tờ 03</t>
  </si>
  <si>
    <t>Nhà văn hóa thôn Ngọc trì</t>
  </si>
  <si>
    <t>Nhà văn hóa thôn Nà Ngòng</t>
  </si>
  <si>
    <t>Nhà văn hóa thôn Tắn Khâu</t>
  </si>
  <si>
    <t>Nhà văn hóa thôn Bản Tính</t>
  </si>
  <si>
    <t>Nhà văn hóa thôn Bản Nưa</t>
  </si>
  <si>
    <t>Nhà văn hóa thôn Nà Quặc</t>
  </si>
  <si>
    <t>Nhà văn hóa thôn Khuổi Tàu</t>
  </si>
  <si>
    <t>Nhà văn hóa thôn Nằm Ắn</t>
  </si>
  <si>
    <t>Mở mới Nhà văn hóa thôn Nà Lại</t>
  </si>
  <si>
    <t>Nhà văn hóa thôn Nà Khảo</t>
  </si>
  <si>
    <t>QH Nhà văn hóa thôn Nà Chảo</t>
  </si>
  <si>
    <t>Công trình sân thể thao, nhà văn hoá thôn Nà Khuông</t>
  </si>
  <si>
    <t>thửa 116 tờ 3</t>
  </si>
  <si>
    <t>Sân thể thao, nhà văn hoá, hội trường thôn nà xá</t>
  </si>
  <si>
    <t>606 tờ số 2</t>
  </si>
  <si>
    <t>Sân thể thao, nhà văn hoá, hội trường thôn nà trang</t>
  </si>
  <si>
    <t>158 tờ số 1</t>
  </si>
  <si>
    <t>Sân thể thao, nhà văn hoá, hội trường thôn Phia Dầu</t>
  </si>
  <si>
    <t>61 tờ số 3</t>
  </si>
  <si>
    <t>MR Nhà văn hóa thôn Nà Vuồng</t>
  </si>
  <si>
    <t xml:space="preserve">Nhà văn hóa thôn bản  Tắn </t>
  </si>
  <si>
    <t>Nhà văn hóa thôn Bản Đuốc</t>
  </si>
  <si>
    <t>Nhà văn hóa thôn Thum Khun</t>
  </si>
  <si>
    <t>Tờ 02 thửa 70</t>
  </si>
  <si>
    <t>XX</t>
  </si>
  <si>
    <t>ĐẤT KHU VUI CHƠI, GIẢI TRÍ CÔNG CỘNG</t>
  </si>
  <si>
    <t>Công viên cây xanh TT Yên Phú</t>
  </si>
  <si>
    <t>Tờ 152: thửa 21</t>
  </si>
  <si>
    <t>Công trình xây dựng khuôn viên cây xanh thị trấn Yên Phú</t>
  </si>
  <si>
    <t>Tờ 155:thửa 71</t>
  </si>
  <si>
    <t>Đất cây xanh và bãi đỗ xe (NTM)</t>
  </si>
  <si>
    <t>Khuôn viên cây xanh</t>
  </si>
  <si>
    <t>XXI</t>
  </si>
  <si>
    <t>ĐẤT Ở TẠI NÔNG THÔN</t>
  </si>
  <si>
    <t>Đất ở Bản Loòng 1</t>
  </si>
  <si>
    <t>Đất ở gần trụ sở UBND</t>
  </si>
  <si>
    <t xml:space="preserve">đất ở khu chợ xã </t>
  </si>
  <si>
    <t>Đất ở thôn Bản Loòng 2</t>
  </si>
  <si>
    <t>Đất ở thôn Độc Lập</t>
  </si>
  <si>
    <t>Đất ở thôn Nà Coóc</t>
  </si>
  <si>
    <t>Đất ở thôn Nà Nhùng 1</t>
  </si>
  <si>
    <t>Đất ở thôn Nà Nhùng 2</t>
  </si>
  <si>
    <t>Đất ở thôn Nà Phiêng 1</t>
  </si>
  <si>
    <t>Đất ở thôn Pom Cút 1</t>
  </si>
  <si>
    <t>Đất ở thôn Pom Cút 2</t>
  </si>
  <si>
    <t>Đất ở thôn Thâm Quảng, Nà Nhùng, Nà Nôm</t>
  </si>
  <si>
    <t>Đất ở thôn thôn Đoàn Kết</t>
  </si>
  <si>
    <t>Quy hoạch khu dân cư</t>
  </si>
  <si>
    <t>Quy hoạch khu dân cư thôn Nà Phiêng 2</t>
  </si>
  <si>
    <t>Mở rộng khu dân cư trung tâm xã</t>
  </si>
  <si>
    <t>Thửa 108 tờ bản đồ 93</t>
  </si>
  <si>
    <t>1.2.2</t>
  </si>
  <si>
    <t>CMD Đất ở hộ gia đình, cá nhân xã Đường Âm</t>
  </si>
  <si>
    <t>tờ 70 BĐ ĐC, thửa 387</t>
  </si>
  <si>
    <t>Đất ở  thôn Khuổi Mạ (sâu 40m)</t>
  </si>
  <si>
    <t>Đất ở  thôn Khuổi Phít (sâu 40m)</t>
  </si>
  <si>
    <t>QH đất ở  thôn Khuổi Luông (sâu 35m)</t>
  </si>
  <si>
    <t>1.2.1</t>
  </si>
  <si>
    <t>Đấu giá đất ở xã Đường Hồng</t>
  </si>
  <si>
    <t>tờ 1 BĐ LN, thửa 270</t>
  </si>
  <si>
    <t>1.2.11</t>
  </si>
  <si>
    <t>CMD Đất ở hộ gia đình, cá nhân xã Đường Hồng</t>
  </si>
  <si>
    <t>thửa số 545; tbđ: 80</t>
  </si>
  <si>
    <t>Đất ở khu chợ Xã Giáp Trung</t>
  </si>
  <si>
    <t>Đất ở khu UBND cũ</t>
  </si>
  <si>
    <t>Đất ở khu TTHC mới</t>
  </si>
  <si>
    <t>Khu TÐC (di chuyển 16 hộ ra khỏi vùng lũ quyét nguy hiểm)</t>
  </si>
  <si>
    <t>1.2.8</t>
  </si>
  <si>
    <t>CMD Đất ở hộ gia đình, cá nhân xã Giáp Trung</t>
  </si>
  <si>
    <t>tờ BĐ 119 thửa 241</t>
  </si>
  <si>
    <t>QH khu hành chính mới - Khu đất ở TT xã</t>
  </si>
  <si>
    <t>Đất ở Xã Lạc Nông</t>
  </si>
  <si>
    <t>1.2.13</t>
  </si>
  <si>
    <t>CMD Đất ở hộ gia đình, cá nhân xã Lạc Nông</t>
  </si>
  <si>
    <t>Tờ 88, thửa 33</t>
  </si>
  <si>
    <t>Đất ở ven QL 34</t>
  </si>
  <si>
    <t>Đất ở xã Minh Ngọc</t>
  </si>
  <si>
    <t>Đất ở (NTM)</t>
  </si>
  <si>
    <t>1.2.5</t>
  </si>
  <si>
    <t>CMD Đất ở hộ gia đình, cá nhân xã Minh Ngọc</t>
  </si>
  <si>
    <t>tờ 42, thửa 412</t>
  </si>
  <si>
    <t>Đất ở ven đường</t>
  </si>
  <si>
    <t>1.2.3</t>
  </si>
  <si>
    <t>CMD Đất ở hộ gia đình, cá nhân xã Minh Sơn</t>
  </si>
  <si>
    <t>thửa 186, tờ 22</t>
  </si>
  <si>
    <t>Khu đấu giá đất chợ cũ</t>
  </si>
  <si>
    <t>Đất ở xã Phiêng Luông</t>
  </si>
  <si>
    <t>Tuyến dân cư trung tâm xã (gần trường Tiểu học)</t>
  </si>
  <si>
    <t>1.2.4</t>
  </si>
  <si>
    <t>CMD Đất ở hộ gia đình, cá nhân xã Phiêng Luông</t>
  </si>
  <si>
    <t>Đất ở xã Xã Phú Nam</t>
  </si>
  <si>
    <t>1.2.10</t>
  </si>
  <si>
    <t>CMD Đất ở hộ gia đình, cá nhân xã Phú Nam</t>
  </si>
  <si>
    <t>Thửa 2 tờ 72 BDDC</t>
  </si>
  <si>
    <t xml:space="preserve">Đất ở ven dường đi từ TT xã đi cầu treo </t>
  </si>
  <si>
    <t>Đất ở ven đường đi từ cầu treo đi xã Minh Ngọc</t>
  </si>
  <si>
    <t>Đất ở ven đường đi bến thuyền</t>
  </si>
  <si>
    <t>Đất ở ven đường thôn tả Luồng</t>
  </si>
  <si>
    <t>Khu đấu giá đất</t>
  </si>
  <si>
    <t>1.2.6</t>
  </si>
  <si>
    <t>CMD Đất ở hộ gia đình, cá nhân xã Thượng Tân</t>
  </si>
  <si>
    <t>Thửa 04 tờ 5 BDDC</t>
  </si>
  <si>
    <t>QH khu dân cư mật độ cao quanh chợ Trâu</t>
  </si>
  <si>
    <t>1.2.9</t>
  </si>
  <si>
    <t>CMD Đất ở hộ gia đình, cá nhân xã Yên Cường</t>
  </si>
  <si>
    <t>tờ BĐ 24 thửa 17</t>
  </si>
  <si>
    <t xml:space="preserve">Đấu giá quyền sử dụng đất tại xã Yên Định </t>
  </si>
  <si>
    <t>Thửa 57 tờ BĐĐC 22</t>
  </si>
  <si>
    <t>Thu hồi đất khu dọc QL 34 Trung tâm xã đoạn từ Km 20+ 600 đến km 21</t>
  </si>
  <si>
    <t>Thửa 126,104,103,217,218,239,594</t>
  </si>
  <si>
    <t>Điêm dân cư khu TT xã</t>
  </si>
  <si>
    <t>1.2.12</t>
  </si>
  <si>
    <t>CMD Đất ở hộ gia đình, cá nhân xã Yên Định</t>
  </si>
  <si>
    <t>Đất ở ven QL 34 Xã Yên Định</t>
  </si>
  <si>
    <t xml:space="preserve"> ONT</t>
  </si>
  <si>
    <t xml:space="preserve">LUC, LUK, HNK, CLN, RSN, RST, RPH, NTS, ONT, DSH, DGT, DTL, NTS, DNL, DGD, SON, CSD, </t>
  </si>
  <si>
    <t>Đất ở (chuyển từ điểm trường thôn bản Tắn</t>
  </si>
  <si>
    <t>Đất ở thôn Bản tắn</t>
  </si>
  <si>
    <t>Khu dân cư thôn bản Lầng sâu 20m</t>
  </si>
  <si>
    <t>Khu dân cư thôn Bản Đuốc</t>
  </si>
  <si>
    <t>Điểm dân cư thôn Bản Đuốc</t>
  </si>
  <si>
    <t>Đất ở đường nhánh thôn Bản Đuốc</t>
  </si>
  <si>
    <t>1.2.7</t>
  </si>
  <si>
    <t>CMD Đất ở hộ gia đình, cá nhân xã Yên Phong</t>
  </si>
  <si>
    <t>tờ 58 thửa 86</t>
  </si>
  <si>
    <t>XXII</t>
  </si>
  <si>
    <t>ĐẤT Ở TẠI ĐÔ THỊ</t>
  </si>
  <si>
    <t>Chuyển mục sang đất ở đô thị phía sau trung tâm bồi dưỡng chính trị</t>
  </si>
  <si>
    <t>tờ 206 thửa 132,172,178 ; tờ 207 thưa 51,56,75 ; tờ 212 thửa 1</t>
  </si>
  <si>
    <t>Chuyển mục đích đất nông nghiệp sang đất ở đô thị</t>
  </si>
  <si>
    <t>Chuyển mục đích sang đất ở tại tổ 5 tt Yên Phú</t>
  </si>
  <si>
    <t>Cụm dân cư khu vực tổ 5 TT Yên Phú</t>
  </si>
  <si>
    <t>Thửa 1040 tờ 03 BDLN</t>
  </si>
  <si>
    <t>Đấu giá đất Tổ 5, thôn Bó Củng, TT Yên Phú</t>
  </si>
  <si>
    <t>thửa 47, tờ 147 BDĐC</t>
  </si>
  <si>
    <t>Chuyển mục đích đất nông nghiệp sang đất ở tại đô thị</t>
  </si>
  <si>
    <t>thửa 40 tờ 202 BDDC</t>
  </si>
  <si>
    <t>Khu vực phát triển đô thị hỗn hợp (Trung tâm chính trị văn hóa)</t>
  </si>
  <si>
    <t>2021-2031</t>
  </si>
  <si>
    <t>Cty Quế Lâm</t>
  </si>
  <si>
    <t>Tờ 216: thửa 36</t>
  </si>
  <si>
    <t>Quy hoạch Đất ở đô thị</t>
  </si>
  <si>
    <t xml:space="preserve"> Đất ở đô thị ven đường vành đai thôn Nà Nèn</t>
  </si>
  <si>
    <t xml:space="preserve"> Đất ở đô thị </t>
  </si>
  <si>
    <t xml:space="preserve"> Đất ở đô thị từ đường QL34 đi Giáp Trung ( sâu 20m, dài 200m)</t>
  </si>
  <si>
    <t xml:space="preserve"> Đất ở đô thị Tổ 3</t>
  </si>
  <si>
    <t>Tờ 205:thửa 114</t>
  </si>
  <si>
    <t>Tờ 205:thửa 36,37,45,44,60,46,53,54,55,59,61,72,73</t>
  </si>
  <si>
    <t>Tờ 205:thửa 22</t>
  </si>
  <si>
    <t>Tờ 205: thửa 1,3,6</t>
  </si>
  <si>
    <t>Tờ 200:thửa 33,34,MPT 43</t>
  </si>
  <si>
    <t xml:space="preserve"> Đất ở đô thị Tổ 4</t>
  </si>
  <si>
    <t>Tờ 200: thửa 22,23,25,MPT 28</t>
  </si>
  <si>
    <t>Đất ở đô thị ven đường vành đai 1 thôn Nà Nèn</t>
  </si>
  <si>
    <t>Tờ 201:thửa 73,74,75,78,107,119,150,130,136,145,129,137,138,139,143,144,140,86,87,96,118,134,152,154,159,160,161,162,160,168,170,MPT108,109,117,131,146,151,158,</t>
  </si>
  <si>
    <t>Đất ở đô thị ven đường vành đai 2 thôn Nà Nèn - ta luy dương, từ nhà ông Lý Xuân Lăng đến khe nhà bà Xuyên.</t>
  </si>
  <si>
    <t>Tờ 200:thửa 45
Tờ 197:thửa 1236
Tờ 146: thửa 102,103,99,97,98,100,90,94,95,96</t>
  </si>
  <si>
    <t>Đất ở khu Đất vành đai 2 giáp nhà ông Phòng</t>
  </si>
  <si>
    <t>Đất ở khu Đất vành đai 2, khu nhà ông Kính đến nhà ông Lâm</t>
  </si>
  <si>
    <t>Tờ 200:thửa 1,2</t>
  </si>
  <si>
    <t>Đất ở đô thị (thôn Nà Nèn đi thôn Bản Lạn</t>
  </si>
  <si>
    <t>Tờ 147: MPT47,thửa 49,50,51,52,53</t>
  </si>
  <si>
    <t>Đất ở đô thị tại thôn Bản Lạn</t>
  </si>
  <si>
    <t>Tờ 125:thửa 333,336,337,338,341</t>
  </si>
  <si>
    <t>Tờ 125:thửa 286,292,293,307</t>
  </si>
  <si>
    <t>Đất ở đô thị</t>
  </si>
  <si>
    <t>Tờ 156:thửa 114</t>
  </si>
  <si>
    <t xml:space="preserve">Đất ở đô thị </t>
  </si>
  <si>
    <t>Đất ở đô thị - dọc tuyến đường vào TT Y tế dự phòng</t>
  </si>
  <si>
    <t>Tờ 219:thửa 48,45,37,MPT38,49</t>
  </si>
  <si>
    <t>Đất ở đô thị Tổ 4</t>
  </si>
  <si>
    <t>Tờ 220:thửa 48,88,50,
Tờ 219:thửa 54,55,56</t>
  </si>
  <si>
    <t>Đất ở đô thị Tổ 5</t>
  </si>
  <si>
    <t>Tờ 166:thửa 72,62,63,105,88,104,93,94,95,96,92,103,106,91,97,98,101,102,107,108,109,83,87,89,82,57,61,60,58,64,65,69,70,</t>
  </si>
  <si>
    <t xml:space="preserve">Mở rộng Đất ở đô thị </t>
  </si>
  <si>
    <t>Đất ở đô thị thôn Pó Củng</t>
  </si>
  <si>
    <t>Đất ở thôn Pó Củng</t>
  </si>
  <si>
    <t>Đất ở thôn Nà Nèn</t>
  </si>
  <si>
    <t>Đất ở đô thị thôn bản Sáp</t>
  </si>
  <si>
    <t>Đất ở đô thị thôn Bản Sáp ( sâu 25m)</t>
  </si>
  <si>
    <t>Đất ở đô thị thôn Bản Sáp ( sâu 20m)</t>
  </si>
  <si>
    <t>Đất ở dô thị tại thôn Pắc Sáp (Sâu 30m)</t>
  </si>
  <si>
    <t>Đất ở dô thị tại thôn Pắc Sáp - giáp ông Nguyễn Văn Thảo (Sâu 30m)</t>
  </si>
  <si>
    <t>Đất ở đô thị tại thôn Pắc Sáp (Sâu 30m)</t>
  </si>
  <si>
    <t xml:space="preserve">Đất ở đô thị - đấu giá đât </t>
  </si>
  <si>
    <t>Đấu giá Đất - UBND huyện cũ</t>
  </si>
  <si>
    <t>Đất ở đô thị thôn Nà Phia</t>
  </si>
  <si>
    <t>Tờ 171:thửa 12,14,18,21,22,24</t>
  </si>
  <si>
    <t>Đất ở đô thị thôn Pắc Mìa giáp sân vận động Pắc Mìa</t>
  </si>
  <si>
    <t>Đất ở đô thị thôn Pắc Mìa giáp ông Lã văn Sơn</t>
  </si>
  <si>
    <t>Đất ở đô thị tại thôn Nà Phia</t>
  </si>
  <si>
    <t>Tờ 78:MPT 697,715,737,749,748,753,755,770,771,</t>
  </si>
  <si>
    <t>Đất ở đô thị tại thôn Nà Đén</t>
  </si>
  <si>
    <t>Tờ 34:thửa 3,MPT 4,23,77</t>
  </si>
  <si>
    <t>Đất ở đô thị tại thôn Nà Đén giáp nhà ông Vịnh</t>
  </si>
  <si>
    <t>Tờ 79:thửa 28,67,78,</t>
  </si>
  <si>
    <t>Đất ở đô thị tại thôn Nà Đén giáp nhà ông Cơ</t>
  </si>
  <si>
    <t>Tờ 125:thửa 61,70</t>
  </si>
  <si>
    <t>Đất ở đô thị tại thôn Bản Lạn giáp nhà ông Thu</t>
  </si>
  <si>
    <t>Đất ở đô thị tại thôn Bản Lạn giáp nhà ông La chí Cường</t>
  </si>
  <si>
    <t>Tờ 123:thửa 45,44,54,55,56</t>
  </si>
  <si>
    <t>Đất ở đô thị thôn Yên Cư</t>
  </si>
  <si>
    <t>Tờ 82:thửa 281,332,566,567</t>
  </si>
  <si>
    <t>Đất ở đô thị thôn Nà Đon</t>
  </si>
  <si>
    <t>Tờ 87:thửa 37</t>
  </si>
  <si>
    <t>Đất ở đô thị thôn Giáp Yên</t>
  </si>
  <si>
    <t>Tờ 29:thửa 33,31,32,49,43,42,44,45</t>
  </si>
  <si>
    <t>Đất ở đô thị ven đường thôn Nà Nèn đi Hạ Sơn 1</t>
  </si>
  <si>
    <t>Tờ 162:thửa 20,50,</t>
  </si>
  <si>
    <t>Đất ở ven đường thôn Lùng Éo</t>
  </si>
  <si>
    <t>Đất ở đô thị thôn Nà Nèn Giáp cây xăng Pát Sáp</t>
  </si>
  <si>
    <t>Tờ 13:thửa 8,11,13,17,21,2,3,8,1013,14</t>
  </si>
  <si>
    <t>Đất ở đô thị giáp nhà ông Yêu</t>
  </si>
  <si>
    <t>Đát ở thôn Nà Nèn</t>
  </si>
  <si>
    <t>Đấu giá Đất Tổ 4</t>
  </si>
  <si>
    <t>Tờ 206:thửa 179</t>
  </si>
  <si>
    <t>QH Khu dân cư sau trường THPT DT Nội trú ( đấu giá đất Tổ 4)</t>
  </si>
  <si>
    <t>XXIII</t>
  </si>
  <si>
    <t>ĐẤT XÂY DỰNG TRỤ SỞ CƠ QUAN</t>
  </si>
  <si>
    <t>Khu tập thể thi hành án</t>
  </si>
  <si>
    <t>Chuyển đất cơ sở giáo dục - đào tạo (Trường mầm non Liên Cơ) sang Ban quản lý dự án huyện Bắc Mê</t>
  </si>
  <si>
    <t>Tờ 216:thửa 50</t>
  </si>
  <si>
    <t>Điều chỉnh đất Trung tâm bồi dưỡng chính trị huyện Bắc Mê cũ sang đất trụ sở ủy ban nhân dân thị trấn Yên Phú</t>
  </si>
  <si>
    <t>Tờ207:thửa 68</t>
  </si>
  <si>
    <t>Kho bạc huyện Bắc Mê</t>
  </si>
  <si>
    <t>Quỹ đất trụ sở cơ quan xã Đường Hồng</t>
  </si>
  <si>
    <t>QH khu hành chính mới - UBND Xã Giáp Trung</t>
  </si>
  <si>
    <t>Mở rộng trụ sở UBND xã Lạc Nông</t>
  </si>
  <si>
    <t>Trụ sở làm việc nhà công vụ thuộc dự án đầu tư phát triển và nâng cao năng lực vườn quốc gia du già cao nguyên đá đồng văn</t>
  </si>
  <si>
    <t>Mở rộng UBND xã Minh Sơn</t>
  </si>
  <si>
    <t>UBND xã Phiêng Luông</t>
  </si>
  <si>
    <t>Mở rộng trụ sở UBND xã Xã Phú Nam</t>
  </si>
  <si>
    <t>Tờ 59 : thửa 403,442,444,441,446,440,449,447,448,445,520,521,MPT516,517,518,519,MPT760</t>
  </si>
  <si>
    <t>Trạm kiểm lâm Yên Định</t>
  </si>
  <si>
    <t>Mở rộng UBND xã Yên Định</t>
  </si>
  <si>
    <t>CMĐ Trạm kiểm soát lâm sản Nà Vuồng, Yên Phong</t>
  </si>
  <si>
    <t>Mở rộng UBND Xã</t>
  </si>
  <si>
    <t>XXIV</t>
  </si>
  <si>
    <t>ĐẤT XÂY DỰNG TRỤ SỞ CỦA TỔ CHỨC SỰ NGHIỆP</t>
  </si>
  <si>
    <t>Đất hợp tác xã</t>
  </si>
  <si>
    <t>Tờ 171:thửa 7,8,11</t>
  </si>
  <si>
    <t>XXV</t>
  </si>
  <si>
    <t>ĐẤT NÔNG NGHIỆP KHÁC</t>
  </si>
  <si>
    <t>Dự án : Chuỗi liên kết trồng, chế biến, thương mại các sản phẩm giá trị cao từ dược liệu và nông sản tại tỉnh Hà  Giang ( do Công Ty CPDL Bông Sen Vàng làm chủ đầu tư )</t>
  </si>
  <si>
    <t>thửa 775, 776, 777, 778, 779, 780, 781, 890, 891, 892, 893, 89, 895, 896, 897, 898, 899, 900, 901, 902, 903 tờ BĐLN</t>
  </si>
  <si>
    <t>Giấy chứng nhận đăng ký đầu tư ngày 17/04/2019 của Sở kể hoạch đầu tư</t>
  </si>
  <si>
    <t>Xă Yên Cường</t>
  </si>
  <si>
    <t>Chuyển mục đích, cho thuê đất thực hiện dự án Phát triển Gia trại Chăn nuôi gia súc gắn với trồng cây ăn quả</t>
  </si>
  <si>
    <t>Khu chăn nuôi (cho thuê)</t>
  </si>
  <si>
    <t xml:space="preserve"> Khu du lịch sinh thái nông nghiệp công nghệ cao</t>
  </si>
  <si>
    <t>Ứng dụng tiến bộ khoa học và công nghệ xây dựng mô hình sản xuất giống và trồng một số cây dược liệu quý tại thôn Ngọc trì, xã Minh Sơn, huyện Bắc Mê, tỉnh Hà Giang</t>
  </si>
  <si>
    <t>Chuyển mục đích sử dụng đất sang trồng cây ăn quả công nghệ cao và chăn nuôi bò tập trung thôn Tạm Mò, Nà Trang, xã Yên Đinh</t>
  </si>
  <si>
    <t>ĐẤT TRỒNG CÂY LÂU NĂM</t>
  </si>
  <si>
    <t>Dự án trồng cây ăn quả công nghệ cao tại Thôn Khuổi Trông, Phia dầu xã Yên Định</t>
  </si>
  <si>
    <t>Yên Định</t>
  </si>
  <si>
    <t>Chuyển mục đích sử dụng đất sang trồng cây ăn quả công nghệ cao và  chăn nuôi bò tập trung thôn Tạm Mò, Nà Trang, xã Yên Đinh</t>
  </si>
  <si>
    <t>Huyện Bắc Mê</t>
  </si>
  <si>
    <t>KẾT QUẢ THỰC HIỆN CHUYỂN MỤC ĐÍCH SỬ DỤNG ĐẤT SO VỚI ĐIỀU CHỈNH QUY HOẠCH SỬ DỤNG ĐẤT (BỔ SUNG) ĐẾN NĂM 2020</t>
  </si>
  <si>
    <t>Diện tích chuyển mục đích sử dụng đất được duyệt đến năm 2020 (Theo QĐ 1942/QĐ-UBND ngày 21/10/2020)</t>
  </si>
  <si>
    <t>Diện tích chuyển mục đích theo kết quả thực hiện</t>
  </si>
  <si>
    <t>Tỷ lệ</t>
  </si>
  <si>
    <t xml:space="preserve"> Biến động
Tăng(+); 
Giảm (-)</t>
  </si>
  <si>
    <t>(6)=(5)/(4)</t>
  </si>
  <si>
    <t>(7)=(5)-(4)</t>
  </si>
  <si>
    <t>KẾT QUẢ THỰC HIỆN ĐƯA ĐẤT CHƯA SỬ DỤNG VÀO SỬ DỤNG SO VỚI ĐIỀU CHỈNH QUY HOẠCH SỬ DỤNG ĐẤT (BỔ SUNG) ĐẾN NĂM 2020</t>
  </si>
  <si>
    <t>Diện tích đất chưa sử dụng đưa vào sử dụng được duyệt đến năm 2020 (Theo QĐ 1942/QĐ-UBND ngày 21/10/2020)</t>
  </si>
  <si>
    <t>Kết quả thực hiện đưa đất chưa sử dụng vào sử dụng</t>
  </si>
  <si>
    <t>Biến đông Tăng (+); Giảm (-)</t>
  </si>
  <si>
    <r>
      <rPr>
        <b/>
        <sz val="14"/>
        <rFont val="Times New Roman"/>
        <family val="1"/>
      </rPr>
      <t xml:space="preserve">HỆ THỐNG BÁO CÁO CHUYÊN ĐỀ </t>
    </r>
    <r>
      <rPr>
        <b/>
        <sz val="13"/>
        <rFont val="Times New Roman"/>
        <family val="1"/>
      </rPr>
      <t xml:space="preserve">
</t>
    </r>
    <r>
      <rPr>
        <b/>
        <sz val="12"/>
        <rFont val="Times New Roman"/>
        <family val="1"/>
      </rPr>
      <t>QUY HOẠCH SỬ DỤNG ĐẤT THỜI KỲ 2021-2030
HUYỆN BẮC MÊ - TỈNH HÀ GIANG</t>
    </r>
  </si>
  <si>
    <t>TÊN BÁO CÁO CHUYÊN ĐỀ</t>
  </si>
  <si>
    <t>Báo cáo chuyên đề đất trồng lúa</t>
  </si>
  <si>
    <t>Báo cáo chuyên đề đất rừng phòng hộ, đất rừng đặc dụng, đất rừng sản xuất</t>
  </si>
  <si>
    <t>Báo cáo chuyên đề đất nuôi trồng thủy sản</t>
  </si>
  <si>
    <t>Báo cáo chuyên đề đất cụm công nghiệp</t>
  </si>
  <si>
    <t>Báo cáo chuyên đề đất thương mại - dịch vụ, đất cơ sở sản xuất phi nông nghiệp</t>
  </si>
  <si>
    <t>Báo cáo chuyên đề đất đô thị</t>
  </si>
  <si>
    <t>Báo cáo chuyên đề đất giao thông</t>
  </si>
  <si>
    <t>Báo cáo chuyên để đất thủy lợi</t>
  </si>
  <si>
    <t>Báo cáo chuyên để khu sản xuất nông nghiệp</t>
  </si>
  <si>
    <t>Báo cáo chuyên đề khu lâm nghiệp</t>
  </si>
  <si>
    <t>Báo cáo chuyên đề  khu du lịch</t>
  </si>
  <si>
    <t>Báo cáo chuyên đề khu Bảo tồn thiên nhiên và đa dạng sinh học</t>
  </si>
  <si>
    <t>Báo cáo chuyên đề khu phát triển công nghiệp</t>
  </si>
  <si>
    <t>Báo cáo chuyên đề khu thương mại-dịch vụ</t>
  </si>
  <si>
    <t>báo cáo chuyên đề khu dân cư</t>
  </si>
  <si>
    <t>Đất rừng sản xuất chuyển sang đất nông nghiệp không phải là rừng</t>
  </si>
  <si>
    <t>HỆ THỐNG BIỂU TRONG KẾ HOẠCH SỬ DỤNG ĐẤT NĂM 2022</t>
  </si>
  <si>
    <t>Hiện trạng sử dụng đất năm 2021 huyện Bắc Mê, tỉnh Hà Giang</t>
  </si>
  <si>
    <t>Kết quả thực hiện kế hoạch sử dụng đất năm trước huyện Bắc Mê, tỉnh Hà Giang</t>
  </si>
  <si>
    <t>Kế hoạch sử dụng đất năm 2022 huyện Bắc Mê, tỉnh Hà Giang</t>
  </si>
  <si>
    <t>Kế hoạch thu hồi đất năm 2022 huyện Bắc Mê, tỉnh Hà Giang</t>
  </si>
  <si>
    <t>Kế hoạch chuyển mục đích sử dụng đất năm 2022 huyện Bắc Mê, tỉnh Hà Giang</t>
  </si>
  <si>
    <t>Kế hoạch đưa đất chưa sử dụng vào sử dụng năm 2022</t>
  </si>
  <si>
    <t xml:space="preserve">Danh mục công trình, dự án đăng ký mới trong năm 2022 huyện Bắc Mê, tỉnh Hà Giang. </t>
  </si>
  <si>
    <t>Chu chuyển đất đai trong kế hoạch sử dụng đất năm 2022 huyện Bắc Mê, tỉnh Hà Giang</t>
  </si>
  <si>
    <t>HIỆN TRẠNG SỬ DỤNG ĐẤT NĂM 2021</t>
  </si>
  <si>
    <t>Kết quả thực hiện đến 31/12/2021</t>
  </si>
  <si>
    <t>Diện tích kế hoạch được duyệt 
(ha)</t>
  </si>
  <si>
    <t>KẾT QUẢ THỰC HIỆN KẾ HOẠCH SỬ DỤNG ĐẤT NĂM TRƯỚC</t>
  </si>
  <si>
    <t>KẾ HOẠCH SỬ DỤNG ĐẤT NĂM 2022</t>
  </si>
  <si>
    <t>BIỂU 06/CH</t>
  </si>
  <si>
    <t>BIỂU 07/CH</t>
  </si>
  <si>
    <t>KẾ HOẠCH CHUYỂN MỤC ĐÍCH SỬ DỤNG ĐẤT NĂM 2022</t>
  </si>
  <si>
    <t>BIỂU 08/CH</t>
  </si>
  <si>
    <t>KẾ HOẠCH THU HỒI ĐẤT NĂM 2022</t>
  </si>
  <si>
    <t>Diện tích đầu kỳ năm 2021</t>
  </si>
  <si>
    <t>Diện tích cuối kỳ năm 2022</t>
  </si>
  <si>
    <t>BIỂU 13/CH</t>
  </si>
  <si>
    <t>CHU CHUYỂN ĐẤT ĐAI TRONG KẾ HOẠCH SỬ DỤNG ĐẤT NĂM 2022</t>
  </si>
  <si>
    <t>BIẾN ĐỘNG DIỆN TÍCH KẾ HOẠCH SỬ DỤNG NĂM 2022
SO VỚI DIỆN TÍCH HIỆN TRẠNG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</si>
</sst>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 #,##0_);_(* \(#,##0\);_(* &quot;-&quot;??_);_(@_)"/>
    <numFmt numFmtId="166" formatCode="_(* #,##0.00_);_(* \(#,##0.00\);_(* &quot;-&quot;&quot;?&quot;&quot;?&quot;_);_(@_)"/>
    <numFmt numFmtId="167" formatCode="_(* #,##0.000_);_(* \(#,##0.000\);_(* &quot;-&quot;??_);_(@_)"/>
    <numFmt numFmtId="168" formatCode="0_);[Red]\(0\)"/>
    <numFmt numFmtId="169" formatCode="&quot;-&quot;###"/>
    <numFmt numFmtId="170" formatCode="&quot;(&quot;####&quot;)&quot;"/>
    <numFmt numFmtId="171" formatCode="0.0"/>
    <numFmt numFmtId="172" formatCode="0.000"/>
    <numFmt numFmtId="173" formatCode="0_);\(0\)"/>
  </numFmts>
  <fonts count="48">
    <font>
      <sz val="11"/>
      <name val="UVnTime"/>
    </font>
    <font>
      <sz val="11"/>
      <color theme="1"/>
      <name val="Calibri"/>
      <family val="2"/>
      <scheme val="minor"/>
    </font>
    <font>
      <sz val="11"/>
      <name val="UVnTime"/>
    </font>
    <font>
      <b/>
      <sz val="11"/>
      <name val="Arial"/>
      <family val="2"/>
    </font>
    <font>
      <sz val="10"/>
      <name val="Arial"/>
      <family val="2"/>
    </font>
    <font>
      <i/>
      <sz val="10"/>
      <name val="Arial"/>
      <family val="2"/>
    </font>
    <font>
      <b/>
      <sz val="10"/>
      <name val="Times New Roman"/>
      <family val="1"/>
    </font>
    <font>
      <i/>
      <sz val="10"/>
      <name val="Times New Roman"/>
      <family val="1"/>
    </font>
    <font>
      <sz val="10"/>
      <name val="Times New Roman"/>
      <family val="1"/>
    </font>
    <font>
      <sz val="12"/>
      <name val="Times New Roman"/>
      <family val="1"/>
    </font>
    <font>
      <i/>
      <sz val="11"/>
      <name val="Times New Roman"/>
      <family val="1"/>
    </font>
    <font>
      <sz val="11"/>
      <name val="Times New Roman"/>
      <family val="1"/>
    </font>
    <font>
      <b/>
      <sz val="11"/>
      <name val="Times New Roman"/>
      <family val="1"/>
    </font>
    <font>
      <sz val="12"/>
      <name val=".VnTime"/>
      <family val="2"/>
    </font>
    <font>
      <b/>
      <sz val="12"/>
      <name val="Times New Roman"/>
      <family val="1"/>
    </font>
    <font>
      <b/>
      <sz val="14"/>
      <name val="Times New Roman"/>
      <family val="1"/>
    </font>
    <font>
      <vertAlign val="superscript"/>
      <sz val="11"/>
      <name val="Times New Roman"/>
      <family val="1"/>
    </font>
    <font>
      <b/>
      <sz val="10.5"/>
      <name val="Times New Roman"/>
      <family val="1"/>
    </font>
    <font>
      <sz val="10.5"/>
      <name val="Times New Roman"/>
      <family val="1"/>
    </font>
    <font>
      <sz val="14"/>
      <name val="Times New Roman"/>
      <family val="1"/>
    </font>
    <font>
      <sz val="14"/>
      <name val=".VnTime"/>
      <family val="2"/>
    </font>
    <font>
      <i/>
      <sz val="12"/>
      <name val="Times New Roman"/>
      <family val="1"/>
    </font>
    <font>
      <sz val="10"/>
      <name val="Arial"/>
      <family val="2"/>
      <charset val="163"/>
    </font>
    <font>
      <b/>
      <sz val="11"/>
      <name val="UVnTime"/>
    </font>
    <font>
      <i/>
      <sz val="11"/>
      <name val="UVnTime"/>
    </font>
    <font>
      <b/>
      <i/>
      <sz val="11"/>
      <name val="Times New Roman"/>
      <family val="1"/>
    </font>
    <font>
      <sz val="11"/>
      <color indexed="8"/>
      <name val="Arial"/>
      <family val="2"/>
    </font>
    <font>
      <b/>
      <i/>
      <sz val="10"/>
      <name val="Times New Roman"/>
      <family val="1"/>
    </font>
    <font>
      <i/>
      <sz val="10.5"/>
      <name val="Times New Roman"/>
      <family val="1"/>
    </font>
    <font>
      <i/>
      <vertAlign val="superscript"/>
      <sz val="11"/>
      <name val="Times New Roman"/>
      <family val="1"/>
    </font>
    <font>
      <sz val="11"/>
      <color theme="1"/>
      <name val="Calibri"/>
      <family val="2"/>
      <scheme val="minor"/>
    </font>
    <font>
      <i/>
      <sz val="11"/>
      <color rgb="FFFF0000"/>
      <name val="Times New Roman"/>
      <family val="1"/>
    </font>
    <font>
      <b/>
      <sz val="11"/>
      <color rgb="FFFF0000"/>
      <name val="Times New Roman"/>
      <family val="1"/>
    </font>
    <font>
      <sz val="11"/>
      <color rgb="FFFF0000"/>
      <name val="Times New Roman"/>
      <family val="1"/>
    </font>
    <font>
      <b/>
      <i/>
      <sz val="12"/>
      <name val="Times New Roman"/>
      <family val="1"/>
    </font>
    <font>
      <sz val="14"/>
      <name val="Times New Roman"/>
      <family val="1"/>
      <charset val="163"/>
    </font>
    <font>
      <i/>
      <sz val="14"/>
      <name val="Times New Roman"/>
      <family val="1"/>
    </font>
    <font>
      <b/>
      <i/>
      <sz val="14"/>
      <name val="Times New Roman"/>
      <family val="1"/>
    </font>
    <font>
      <sz val="9"/>
      <name val="Times New Roman"/>
      <family val="1"/>
    </font>
    <font>
      <b/>
      <sz val="16"/>
      <name val="Times New Roman"/>
      <family val="1"/>
    </font>
    <font>
      <i/>
      <sz val="16"/>
      <name val="Times New Roman"/>
      <family val="1"/>
    </font>
    <font>
      <b/>
      <sz val="14"/>
      <name val="Times New Roman"/>
      <family val="1"/>
      <charset val="163"/>
    </font>
    <font>
      <sz val="11"/>
      <color theme="1"/>
      <name val="Calibri"/>
      <family val="2"/>
      <charset val="163"/>
      <scheme val="minor"/>
    </font>
    <font>
      <sz val="12"/>
      <name val="Times New Roman"/>
      <family val="1"/>
      <charset val="163"/>
    </font>
    <font>
      <sz val="10"/>
      <name val=".VnTime"/>
      <family val="2"/>
    </font>
    <font>
      <i/>
      <sz val="14"/>
      <name val="Times New Roman"/>
      <family val="1"/>
      <charset val="163"/>
    </font>
    <font>
      <b/>
      <sz val="12"/>
      <name val="Times New Roman"/>
      <family val="1"/>
      <charset val="163"/>
    </font>
    <font>
      <b/>
      <sz val="13"/>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0">
    <xf numFmtId="0" fontId="0" fillId="0" borderId="0"/>
    <xf numFmtId="0" fontId="26" fillId="0" borderId="0"/>
    <xf numFmtId="43" fontId="2" fillId="0" borderId="0" applyFont="0" applyFill="0" applyBorder="0" applyAlignment="0" applyProtection="0"/>
    <xf numFmtId="166" fontId="4"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applyBorder="0"/>
    <xf numFmtId="0" fontId="9" fillId="0" borderId="0"/>
    <xf numFmtId="0" fontId="22" fillId="0" borderId="0"/>
    <xf numFmtId="0" fontId="4" fillId="0" borderId="0"/>
    <xf numFmtId="0" fontId="19" fillId="0" borderId="0"/>
    <xf numFmtId="0" fontId="2" fillId="0" borderId="0"/>
    <xf numFmtId="0" fontId="2" fillId="0" borderId="0"/>
    <xf numFmtId="0" fontId="13" fillId="0" borderId="0"/>
    <xf numFmtId="0" fontId="4" fillId="0" borderId="0"/>
    <xf numFmtId="0" fontId="30" fillId="0" borderId="0"/>
    <xf numFmtId="0" fontId="4" fillId="0" borderId="0"/>
    <xf numFmtId="0" fontId="4" fillId="0" borderId="0"/>
    <xf numFmtId="0" fontId="2" fillId="0" borderId="0"/>
    <xf numFmtId="0" fontId="9" fillId="0" borderId="0"/>
    <xf numFmtId="0" fontId="20" fillId="0" borderId="0"/>
    <xf numFmtId="0" fontId="30" fillId="0" borderId="0"/>
    <xf numFmtId="0" fontId="2" fillId="0" borderId="0"/>
    <xf numFmtId="0" fontId="35" fillId="0" borderId="0"/>
    <xf numFmtId="0" fontId="4" fillId="0" borderId="0"/>
    <xf numFmtId="0" fontId="42" fillId="0" borderId="0"/>
    <xf numFmtId="0" fontId="1" fillId="0" borderId="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0" fontId="44" fillId="0" borderId="0"/>
    <xf numFmtId="0" fontId="19" fillId="0" borderId="0" applyFont="0" applyFill="0" applyBorder="0" applyAlignment="0" applyProtection="0"/>
    <xf numFmtId="0" fontId="35" fillId="0" borderId="0"/>
  </cellStyleXfs>
  <cellXfs count="622">
    <xf numFmtId="0" fontId="0" fillId="0" borderId="0" xfId="0"/>
    <xf numFmtId="0" fontId="4" fillId="0" borderId="0" xfId="0" applyFont="1" applyFill="1" applyAlignment="1">
      <alignment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center" vertical="center"/>
    </xf>
    <xf numFmtId="0" fontId="8"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wrapText="1"/>
    </xf>
    <xf numFmtId="43" fontId="11" fillId="0" borderId="1" xfId="0" applyNumberFormat="1" applyFont="1" applyFill="1" applyBorder="1" applyAlignment="1">
      <alignment horizontal="center" vertical="center"/>
    </xf>
    <xf numFmtId="43" fontId="12" fillId="0" borderId="1" xfId="0" applyNumberFormat="1"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Alignment="1">
      <alignment vertical="center"/>
    </xf>
    <xf numFmtId="0" fontId="10" fillId="0" borderId="1" xfId="0" applyFont="1" applyBorder="1" applyAlignment="1">
      <alignment horizontal="center" vertical="center" wrapText="1"/>
    </xf>
    <xf numFmtId="0" fontId="17" fillId="0" borderId="0" xfId="0" applyFont="1" applyFill="1" applyAlignment="1">
      <alignment vertical="center"/>
    </xf>
    <xf numFmtId="0" fontId="7" fillId="0" borderId="0" xfId="0" applyFont="1" applyFill="1" applyAlignment="1">
      <alignment vertical="center"/>
    </xf>
    <xf numFmtId="0" fontId="12" fillId="0" borderId="0" xfId="0" applyFont="1" applyFill="1" applyAlignment="1">
      <alignment horizontal="center" vertical="center" wrapText="1"/>
    </xf>
    <xf numFmtId="0" fontId="11" fillId="0" borderId="0" xfId="0" applyFont="1" applyFill="1" applyAlignment="1">
      <alignment vertical="center" wrapText="1"/>
    </xf>
    <xf numFmtId="0" fontId="12" fillId="0" borderId="1" xfId="0" applyFont="1" applyFill="1" applyBorder="1" applyAlignment="1">
      <alignment horizontal="left" vertical="center" wrapText="1"/>
    </xf>
    <xf numFmtId="0" fontId="18" fillId="0" borderId="0" xfId="0" applyFont="1" applyFill="1" applyAlignment="1">
      <alignment vertical="center"/>
    </xf>
    <xf numFmtId="43" fontId="11" fillId="0" borderId="0" xfId="0" applyNumberFormat="1" applyFont="1" applyFill="1" applyAlignment="1">
      <alignment vertical="center" wrapText="1"/>
    </xf>
    <xf numFmtId="0" fontId="14"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43" fontId="8" fillId="0" borderId="0" xfId="0" applyNumberFormat="1" applyFont="1" applyFill="1" applyAlignment="1">
      <alignment vertical="center"/>
    </xf>
    <xf numFmtId="0" fontId="12" fillId="0" borderId="0" xfId="0" applyFont="1" applyFill="1" applyAlignment="1">
      <alignment vertical="center"/>
    </xf>
    <xf numFmtId="0" fontId="11" fillId="0" borderId="0" xfId="0" applyFont="1" applyFill="1" applyAlignment="1">
      <alignment vertical="center"/>
    </xf>
    <xf numFmtId="0" fontId="10" fillId="0" borderId="0" xfId="0" applyFont="1" applyFill="1" applyAlignment="1">
      <alignment vertical="center"/>
    </xf>
    <xf numFmtId="0" fontId="12" fillId="0" borderId="0" xfId="0" applyFont="1" applyFill="1" applyAlignment="1">
      <alignment vertical="center" wrapText="1"/>
    </xf>
    <xf numFmtId="4" fontId="11" fillId="0" borderId="0" xfId="0" applyNumberFormat="1" applyFont="1" applyFill="1" applyAlignment="1">
      <alignment vertical="center" wrapText="1"/>
    </xf>
    <xf numFmtId="43" fontId="12" fillId="0" borderId="1" xfId="2" applyFont="1" applyFill="1" applyBorder="1" applyAlignment="1">
      <alignment horizontal="center" vertical="center" wrapText="1"/>
    </xf>
    <xf numFmtId="43" fontId="12" fillId="0" borderId="1" xfId="2" applyFont="1" applyFill="1" applyBorder="1" applyAlignment="1">
      <alignment vertical="center" wrapText="1"/>
    </xf>
    <xf numFmtId="43" fontId="11" fillId="0" borderId="1" xfId="2" applyFont="1" applyFill="1" applyBorder="1" applyAlignment="1">
      <alignment horizontal="center" vertical="center" wrapText="1"/>
    </xf>
    <xf numFmtId="43" fontId="11" fillId="0" borderId="1" xfId="2" applyFont="1" applyFill="1" applyBorder="1" applyAlignment="1">
      <alignment vertical="center" wrapText="1"/>
    </xf>
    <xf numFmtId="43" fontId="11" fillId="0" borderId="1" xfId="2" applyFont="1" applyFill="1" applyBorder="1" applyAlignment="1" applyProtection="1">
      <alignment horizontal="center" vertical="center" wrapText="1"/>
    </xf>
    <xf numFmtId="43" fontId="12" fillId="0" borderId="1" xfId="2" applyFont="1" applyFill="1" applyBorder="1" applyAlignment="1" applyProtection="1">
      <alignment horizontal="center" vertical="center" wrapText="1"/>
    </xf>
    <xf numFmtId="0" fontId="19" fillId="0" borderId="0" xfId="0" applyFont="1" applyFill="1" applyAlignment="1">
      <alignment vertical="center" wrapText="1"/>
    </xf>
    <xf numFmtId="0" fontId="15" fillId="0" borderId="0" xfId="26" applyFont="1" applyFill="1" applyBorder="1" applyAlignment="1">
      <alignment vertical="center"/>
    </xf>
    <xf numFmtId="43" fontId="12" fillId="0" borderId="0" xfId="0" applyNumberFormat="1" applyFont="1" applyFill="1" applyBorder="1" applyAlignment="1">
      <alignment horizontal="center" vertical="center"/>
    </xf>
    <xf numFmtId="0" fontId="12" fillId="0" borderId="1" xfId="0" applyFont="1" applyFill="1" applyBorder="1" applyAlignment="1">
      <alignment horizontal="left" vertical="center"/>
    </xf>
    <xf numFmtId="4" fontId="11" fillId="0" borderId="0" xfId="0" applyNumberFormat="1" applyFont="1" applyFill="1" applyAlignment="1">
      <alignment horizontal="right" vertical="center"/>
    </xf>
    <xf numFmtId="0" fontId="11" fillId="0" borderId="0" xfId="0" applyFont="1" applyFill="1" applyAlignment="1">
      <alignment horizontal="right" vertical="center"/>
    </xf>
    <xf numFmtId="0" fontId="19" fillId="0" borderId="0" xfId="0" applyFont="1" applyAlignment="1">
      <alignment vertical="center" wrapText="1"/>
    </xf>
    <xf numFmtId="0" fontId="11" fillId="0" borderId="0" xfId="0" applyFont="1"/>
    <xf numFmtId="0" fontId="15"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0" fillId="0" borderId="1" xfId="0" applyFont="1" applyFill="1" applyBorder="1" applyAlignment="1">
      <alignment horizontal="center" vertical="center"/>
    </xf>
    <xf numFmtId="43" fontId="11" fillId="0" borderId="1" xfId="2" applyFont="1" applyBorder="1" applyAlignment="1">
      <alignment horizontal="right" vertical="center"/>
    </xf>
    <xf numFmtId="43" fontId="11" fillId="0" borderId="1" xfId="2" applyFont="1" applyBorder="1" applyAlignment="1">
      <alignment horizontal="right" vertical="center" wrapText="1"/>
    </xf>
    <xf numFmtId="0" fontId="27" fillId="0" borderId="0" xfId="0" applyFont="1" applyFill="1" applyAlignment="1">
      <alignment vertical="center"/>
    </xf>
    <xf numFmtId="0" fontId="31" fillId="0" borderId="1" xfId="0" applyFont="1" applyFill="1" applyBorder="1" applyAlignment="1">
      <alignment vertical="center" wrapText="1"/>
    </xf>
    <xf numFmtId="0" fontId="31" fillId="0" borderId="1" xfId="0" applyFont="1" applyFill="1" applyBorder="1" applyAlignment="1">
      <alignment horizontal="center" vertical="center"/>
    </xf>
    <xf numFmtId="43" fontId="2" fillId="0" borderId="0" xfId="2" applyFont="1" applyFill="1" applyBorder="1" applyAlignment="1">
      <alignment vertical="center" wrapText="1"/>
    </xf>
    <xf numFmtId="43" fontId="0" fillId="0" borderId="0" xfId="0" applyNumberFormat="1" applyFill="1" applyAlignment="1">
      <alignment vertical="center" wrapText="1"/>
    </xf>
    <xf numFmtId="0" fontId="21" fillId="0" borderId="0" xfId="0" applyFont="1" applyFill="1" applyBorder="1" applyAlignment="1">
      <alignment vertical="center"/>
    </xf>
    <xf numFmtId="43" fontId="6" fillId="0" borderId="0" xfId="2" applyFont="1" applyFill="1" applyAlignment="1">
      <alignment vertical="center"/>
    </xf>
    <xf numFmtId="49" fontId="11" fillId="0" borderId="1" xfId="0" applyNumberFormat="1" applyFont="1" applyFill="1" applyBorder="1" applyAlignment="1">
      <alignment horizontal="center" vertical="center"/>
    </xf>
    <xf numFmtId="43" fontId="10" fillId="0" borderId="1" xfId="0" applyNumberFormat="1" applyFont="1" applyFill="1" applyBorder="1" applyAlignment="1">
      <alignment horizontal="center" vertical="center"/>
    </xf>
    <xf numFmtId="0" fontId="28" fillId="0" borderId="0" xfId="0" applyFont="1" applyFill="1" applyAlignment="1">
      <alignment vertical="center"/>
    </xf>
    <xf numFmtId="43" fontId="17" fillId="0" borderId="0" xfId="0" applyNumberFormat="1" applyFont="1" applyFill="1" applyAlignment="1">
      <alignmen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7" fillId="3" borderId="0" xfId="0" applyFont="1" applyFill="1" applyAlignment="1">
      <alignment vertical="center"/>
    </xf>
    <xf numFmtId="43" fontId="7" fillId="0" borderId="0" xfId="0" applyNumberFormat="1" applyFont="1" applyFill="1" applyAlignment="1">
      <alignment vertical="center"/>
    </xf>
    <xf numFmtId="0" fontId="10" fillId="0" borderId="1" xfId="0" applyFont="1" applyFill="1" applyBorder="1" applyAlignment="1">
      <alignment horizontal="center" vertical="center" wrapText="1"/>
    </xf>
    <xf numFmtId="0" fontId="8" fillId="3" borderId="0" xfId="0" applyFont="1" applyFill="1" applyAlignment="1">
      <alignment vertical="center"/>
    </xf>
    <xf numFmtId="43" fontId="18" fillId="0" borderId="0" xfId="0" applyNumberFormat="1" applyFont="1" applyFill="1" applyAlignment="1">
      <alignment vertical="center"/>
    </xf>
    <xf numFmtId="43" fontId="11" fillId="3" borderId="1" xfId="0" applyNumberFormat="1" applyFont="1" applyFill="1" applyBorder="1" applyAlignment="1">
      <alignment horizontal="center" vertical="center"/>
    </xf>
    <xf numFmtId="43" fontId="18" fillId="3" borderId="0" xfId="0" applyNumberFormat="1" applyFont="1" applyFill="1" applyAlignment="1">
      <alignment vertical="center"/>
    </xf>
    <xf numFmtId="43" fontId="28" fillId="0" borderId="0" xfId="0" applyNumberFormat="1" applyFont="1" applyFill="1" applyAlignment="1">
      <alignment vertical="center"/>
    </xf>
    <xf numFmtId="49" fontId="8" fillId="0" borderId="1" xfId="26" applyNumberFormat="1" applyFont="1" applyFill="1" applyBorder="1" applyAlignment="1">
      <alignment horizontal="center" vertical="center"/>
    </xf>
    <xf numFmtId="49" fontId="8" fillId="0" borderId="1" xfId="26" applyNumberFormat="1" applyFont="1" applyFill="1" applyBorder="1" applyAlignment="1">
      <alignment horizontal="center" vertical="center" wrapText="1"/>
    </xf>
    <xf numFmtId="49" fontId="8" fillId="0" borderId="8" xfId="26" applyNumberFormat="1" applyFont="1" applyFill="1" applyBorder="1" applyAlignment="1">
      <alignment horizontal="center" vertical="center" wrapText="1"/>
    </xf>
    <xf numFmtId="49" fontId="8" fillId="0" borderId="0" xfId="0" applyNumberFormat="1" applyFont="1" applyFill="1" applyAlignment="1">
      <alignment vertical="center"/>
    </xf>
    <xf numFmtId="0" fontId="19" fillId="0" borderId="0" xfId="0" applyFont="1" applyFill="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31" fillId="3" borderId="1" xfId="0" applyFont="1" applyFill="1" applyBorder="1" applyAlignment="1">
      <alignment horizontal="center" vertical="center"/>
    </xf>
    <xf numFmtId="0" fontId="33" fillId="0" borderId="1" xfId="0" applyFont="1" applyFill="1" applyBorder="1" applyAlignment="1">
      <alignment horizontal="center" vertical="center"/>
    </xf>
    <xf numFmtId="4" fontId="15" fillId="0" borderId="0" xfId="0" applyNumberFormat="1" applyFont="1" applyFill="1" applyBorder="1" applyAlignment="1">
      <alignment vertical="center"/>
    </xf>
    <xf numFmtId="4" fontId="15" fillId="0" borderId="0" xfId="0" applyNumberFormat="1" applyFont="1" applyFill="1" applyAlignment="1">
      <alignment vertical="center"/>
    </xf>
    <xf numFmtId="4" fontId="11" fillId="0" borderId="0" xfId="0" applyNumberFormat="1" applyFont="1" applyFill="1" applyAlignment="1">
      <alignment vertical="center"/>
    </xf>
    <xf numFmtId="0" fontId="14" fillId="3" borderId="0" xfId="0" applyFont="1" applyFill="1" applyAlignment="1">
      <alignment horizontal="left" vertical="center"/>
    </xf>
    <xf numFmtId="0" fontId="14" fillId="3" borderId="0" xfId="0" applyFont="1" applyFill="1" applyAlignment="1">
      <alignment vertical="center"/>
    </xf>
    <xf numFmtId="0" fontId="9" fillId="3" borderId="0" xfId="0" applyFont="1" applyFill="1"/>
    <xf numFmtId="0" fontId="9"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right" vertical="center"/>
    </xf>
    <xf numFmtId="39" fontId="9" fillId="3" borderId="0" xfId="0" applyNumberFormat="1" applyFont="1" applyFill="1" applyAlignment="1">
      <alignment vertical="center"/>
    </xf>
    <xf numFmtId="0" fontId="9" fillId="3" borderId="0" xfId="0" applyFont="1" applyFill="1" applyAlignment="1">
      <alignment horizontal="center"/>
    </xf>
    <xf numFmtId="0" fontId="9" fillId="3" borderId="0" xfId="0" applyFont="1" applyFill="1" applyAlignment="1">
      <alignment horizontal="right"/>
    </xf>
    <xf numFmtId="39" fontId="9" fillId="3" borderId="0" xfId="0" applyNumberFormat="1" applyFont="1" applyFill="1"/>
    <xf numFmtId="43" fontId="11" fillId="0" borderId="8" xfId="2" applyFont="1" applyBorder="1" applyAlignment="1">
      <alignment horizontal="right" vertical="center"/>
    </xf>
    <xf numFmtId="43" fontId="10" fillId="0" borderId="1" xfId="2" applyFont="1" applyBorder="1" applyAlignment="1">
      <alignment horizontal="right" vertical="center" wrapText="1"/>
    </xf>
    <xf numFmtId="43" fontId="10" fillId="0" borderId="8" xfId="2" applyFont="1" applyBorder="1" applyAlignment="1">
      <alignment horizontal="right" vertical="center"/>
    </xf>
    <xf numFmtId="43" fontId="10" fillId="0" borderId="1" xfId="2" applyFont="1" applyBorder="1" applyAlignment="1">
      <alignment horizontal="right" vertical="center"/>
    </xf>
    <xf numFmtId="43" fontId="11" fillId="0" borderId="1" xfId="2" applyFont="1" applyFill="1" applyBorder="1" applyAlignment="1">
      <alignment horizontal="right" vertical="center"/>
    </xf>
    <xf numFmtId="0" fontId="33" fillId="0" borderId="0" xfId="0" applyFont="1" applyFill="1" applyAlignment="1">
      <alignment vertical="center"/>
    </xf>
    <xf numFmtId="0" fontId="31" fillId="0" borderId="0" xfId="0" applyFont="1" applyFill="1" applyAlignment="1">
      <alignment vertical="center"/>
    </xf>
    <xf numFmtId="43" fontId="31" fillId="0" borderId="0" xfId="0" applyNumberFormat="1" applyFont="1" applyFill="1" applyAlignment="1">
      <alignment vertical="center"/>
    </xf>
    <xf numFmtId="43" fontId="11" fillId="0" borderId="1" xfId="2" applyFont="1" applyBorder="1" applyAlignment="1">
      <alignment horizontal="center" vertical="center" wrapText="1"/>
    </xf>
    <xf numFmtId="43" fontId="15" fillId="0" borderId="0" xfId="2" applyFont="1" applyFill="1" applyBorder="1" applyAlignment="1">
      <alignment vertical="center"/>
    </xf>
    <xf numFmtId="0" fontId="12" fillId="0" borderId="0" xfId="0" applyFont="1" applyFill="1" applyBorder="1" applyAlignment="1">
      <alignment vertical="center" wrapText="1"/>
    </xf>
    <xf numFmtId="43" fontId="12" fillId="0" borderId="1" xfId="2" applyFont="1" applyFill="1" applyBorder="1" applyAlignment="1">
      <alignment horizontal="right" vertical="center" wrapText="1"/>
    </xf>
    <xf numFmtId="43" fontId="12" fillId="0" borderId="8" xfId="2" applyFont="1" applyFill="1" applyBorder="1" applyAlignment="1">
      <alignment horizontal="right" vertical="center"/>
    </xf>
    <xf numFmtId="43" fontId="12" fillId="0" borderId="1" xfId="2" applyNumberFormat="1" applyFont="1" applyFill="1" applyBorder="1" applyAlignment="1">
      <alignment horizontal="right" vertical="center"/>
    </xf>
    <xf numFmtId="43" fontId="11" fillId="0" borderId="1" xfId="2" applyFont="1" applyFill="1" applyBorder="1" applyAlignment="1">
      <alignment horizontal="right" vertical="center" wrapText="1"/>
    </xf>
    <xf numFmtId="43" fontId="11" fillId="0" borderId="8" xfId="2" applyFont="1" applyFill="1" applyBorder="1" applyAlignment="1">
      <alignment horizontal="right" vertical="center"/>
    </xf>
    <xf numFmtId="0" fontId="14" fillId="0" borderId="1" xfId="0" applyFont="1" applyFill="1" applyBorder="1" applyAlignment="1">
      <alignment vertical="center"/>
    </xf>
    <xf numFmtId="0" fontId="9" fillId="0" borderId="1" xfId="0" applyFont="1" applyFill="1" applyBorder="1" applyAlignment="1">
      <alignment horizontal="left" vertical="center" wrapText="1"/>
    </xf>
    <xf numFmtId="0" fontId="9" fillId="0" borderId="0" xfId="0" applyFont="1" applyFill="1" applyAlignment="1">
      <alignment vertical="center"/>
    </xf>
    <xf numFmtId="0" fontId="14" fillId="0" borderId="0" xfId="0" applyFont="1" applyFill="1" applyAlignment="1">
      <alignment vertical="center"/>
    </xf>
    <xf numFmtId="0" fontId="34" fillId="0" borderId="0" xfId="0" applyFont="1" applyFill="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2" xfId="26" applyFont="1" applyFill="1" applyBorder="1" applyAlignment="1">
      <alignment horizontal="center" vertical="center" wrapText="1"/>
    </xf>
    <xf numFmtId="0" fontId="12" fillId="0" borderId="0" xfId="0" applyFont="1" applyFill="1" applyAlignment="1">
      <alignment horizontal="center" vertical="center"/>
    </xf>
    <xf numFmtId="0" fontId="12" fillId="0" borderId="4" xfId="26" applyFont="1" applyFill="1" applyBorder="1" applyAlignment="1">
      <alignment horizontal="center" vertical="center" wrapText="1"/>
    </xf>
    <xf numFmtId="43" fontId="12" fillId="0" borderId="8" xfId="2" applyFont="1" applyFill="1" applyBorder="1" applyAlignment="1">
      <alignment horizontal="right" vertical="center" wrapText="1"/>
    </xf>
    <xf numFmtId="43" fontId="11" fillId="0" borderId="8" xfId="2" applyFont="1" applyFill="1" applyBorder="1" applyAlignment="1">
      <alignment horizontal="right" vertical="center" wrapText="1"/>
    </xf>
    <xf numFmtId="43" fontId="10" fillId="0" borderId="8" xfId="2" applyFont="1" applyFill="1" applyBorder="1" applyAlignment="1">
      <alignment horizontal="right" vertical="center"/>
    </xf>
    <xf numFmtId="43" fontId="10" fillId="0" borderId="1" xfId="2" applyFont="1" applyFill="1" applyBorder="1" applyAlignment="1">
      <alignment horizontal="right" vertical="center" wrapText="1"/>
    </xf>
    <xf numFmtId="43" fontId="10" fillId="0" borderId="8" xfId="2" applyFont="1" applyFill="1" applyBorder="1" applyAlignment="1">
      <alignment horizontal="right" vertical="center" wrapText="1"/>
    </xf>
    <xf numFmtId="167" fontId="11" fillId="0" borderId="8" xfId="2" applyNumberFormat="1" applyFont="1" applyFill="1" applyBorder="1" applyAlignment="1">
      <alignment horizontal="right" vertical="center" wrapText="1"/>
    </xf>
    <xf numFmtId="0" fontId="11" fillId="0" borderId="0" xfId="0" applyFont="1" applyFill="1" applyBorder="1" applyAlignment="1">
      <alignment vertical="center" wrapText="1"/>
    </xf>
    <xf numFmtId="0" fontId="0" fillId="0" borderId="0" xfId="0" applyFill="1" applyBorder="1" applyAlignment="1">
      <alignment vertical="center" wrapText="1"/>
    </xf>
    <xf numFmtId="43" fontId="10" fillId="0" borderId="1" xfId="2" applyFont="1" applyFill="1" applyBorder="1" applyAlignment="1">
      <alignment vertical="center" wrapText="1"/>
    </xf>
    <xf numFmtId="43" fontId="10" fillId="0" borderId="1" xfId="2" applyFont="1" applyFill="1" applyBorder="1" applyAlignment="1" applyProtection="1">
      <alignment horizontal="center" vertical="center" wrapText="1"/>
    </xf>
    <xf numFmtId="43" fontId="0" fillId="0" borderId="0" xfId="0" applyNumberFormat="1" applyFont="1" applyFill="1" applyAlignment="1">
      <alignment vertical="center" wrapText="1"/>
    </xf>
    <xf numFmtId="2" fontId="0" fillId="0" borderId="0" xfId="0" applyNumberFormat="1" applyFill="1" applyAlignment="1">
      <alignment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43" fontId="24" fillId="0" borderId="0" xfId="2" applyFont="1" applyFill="1" applyBorder="1" applyAlignment="1">
      <alignment vertical="center" wrapText="1"/>
    </xf>
    <xf numFmtId="0" fontId="24" fillId="0" borderId="0" xfId="0" applyFont="1" applyFill="1" applyAlignment="1">
      <alignment vertical="center" wrapText="1"/>
    </xf>
    <xf numFmtId="43" fontId="0" fillId="0" borderId="0" xfId="2" applyFont="1" applyFill="1" applyBorder="1" applyAlignment="1">
      <alignment vertical="center" wrapText="1"/>
    </xf>
    <xf numFmtId="0" fontId="0" fillId="0" borderId="0" xfId="0" applyFont="1" applyFill="1" applyAlignment="1">
      <alignment vertical="center" wrapText="1"/>
    </xf>
    <xf numFmtId="43" fontId="4" fillId="0" borderId="0" xfId="2" applyFont="1" applyFill="1" applyBorder="1" applyAlignment="1" applyProtection="1">
      <alignment horizontal="center" vertical="center" wrapText="1"/>
    </xf>
    <xf numFmtId="43" fontId="5" fillId="0" borderId="0" xfId="2" applyFont="1" applyFill="1" applyBorder="1" applyAlignment="1" applyProtection="1">
      <alignment horizontal="center" vertical="center" wrapText="1"/>
    </xf>
    <xf numFmtId="43" fontId="24" fillId="0" borderId="0" xfId="0" applyNumberFormat="1" applyFont="1" applyFill="1" applyAlignment="1">
      <alignment vertical="center" wrapText="1"/>
    </xf>
    <xf numFmtId="2" fontId="24" fillId="0" borderId="0" xfId="0" applyNumberFormat="1" applyFont="1" applyFill="1" applyAlignment="1">
      <alignment vertical="center" wrapText="1"/>
    </xf>
    <xf numFmtId="43" fontId="8" fillId="0" borderId="1" xfId="2" applyFont="1" applyFill="1" applyBorder="1" applyAlignment="1" applyProtection="1">
      <alignment horizontal="center" vertical="center" wrapText="1"/>
    </xf>
    <xf numFmtId="43" fontId="7" fillId="0" borderId="1" xfId="2" applyFont="1" applyFill="1" applyBorder="1" applyAlignment="1" applyProtection="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Alignment="1">
      <alignment vertical="center" wrapText="1"/>
    </xf>
    <xf numFmtId="0" fontId="23" fillId="0" borderId="0" xfId="0" applyFont="1" applyFill="1" applyAlignment="1">
      <alignment horizontal="center" vertical="center" wrapText="1"/>
    </xf>
    <xf numFmtId="43" fontId="23" fillId="0" borderId="0" xfId="2" applyFont="1" applyFill="1" applyBorder="1" applyAlignment="1">
      <alignment vertical="center" wrapText="1"/>
    </xf>
    <xf numFmtId="0" fontId="11" fillId="0" borderId="2" xfId="0" applyFont="1" applyFill="1" applyBorder="1" applyAlignment="1">
      <alignment horizontal="center" vertical="center"/>
    </xf>
    <xf numFmtId="0" fontId="11" fillId="0" borderId="2" xfId="0" applyFont="1" applyFill="1" applyBorder="1" applyAlignment="1">
      <alignment vertical="center" wrapText="1"/>
    </xf>
    <xf numFmtId="43" fontId="12" fillId="0" borderId="2" xfId="2" applyFont="1" applyFill="1" applyBorder="1" applyAlignment="1">
      <alignment horizontal="center" vertical="center" wrapText="1"/>
    </xf>
    <xf numFmtId="43" fontId="11" fillId="0" borderId="2" xfId="2" applyFont="1" applyFill="1" applyBorder="1" applyAlignment="1">
      <alignment vertical="center" wrapText="1"/>
    </xf>
    <xf numFmtId="43" fontId="11" fillId="0" borderId="2" xfId="2" applyFont="1" applyFill="1" applyBorder="1" applyAlignment="1" applyProtection="1">
      <alignment horizontal="center" vertical="center" wrapText="1"/>
    </xf>
    <xf numFmtId="43" fontId="19" fillId="0" borderId="0" xfId="2" applyFont="1" applyFill="1" applyAlignment="1">
      <alignment vertical="center" wrapText="1"/>
    </xf>
    <xf numFmtId="43" fontId="15" fillId="0" borderId="0" xfId="2" applyFont="1" applyFill="1" applyAlignment="1">
      <alignment vertical="center"/>
    </xf>
    <xf numFmtId="43" fontId="0" fillId="0" borderId="0" xfId="2" applyFont="1" applyFill="1" applyAlignment="1">
      <alignment vertical="center" wrapText="1"/>
    </xf>
    <xf numFmtId="43" fontId="12" fillId="4" borderId="1" xfId="2" applyFont="1" applyFill="1" applyBorder="1" applyAlignment="1">
      <alignment vertical="center" wrapText="1"/>
    </xf>
    <xf numFmtId="43" fontId="11" fillId="4" borderId="1" xfId="2" applyFont="1" applyFill="1" applyBorder="1" applyAlignment="1">
      <alignment vertical="center" wrapText="1"/>
    </xf>
    <xf numFmtId="43" fontId="11" fillId="4" borderId="1" xfId="2" applyFont="1" applyFill="1" applyBorder="1" applyAlignment="1" applyProtection="1">
      <alignment horizontal="center" vertical="center" wrapText="1"/>
    </xf>
    <xf numFmtId="43" fontId="11" fillId="4" borderId="2" xfId="2" applyFont="1" applyFill="1" applyBorder="1" applyAlignment="1" applyProtection="1">
      <alignment horizontal="center" vertical="center" wrapText="1"/>
    </xf>
    <xf numFmtId="43" fontId="11" fillId="0" borderId="0" xfId="2"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left" vertical="center" wrapText="1"/>
    </xf>
    <xf numFmtId="43" fontId="6" fillId="0" borderId="1" xfId="2" applyFont="1" applyFill="1" applyBorder="1" applyAlignment="1">
      <alignment vertical="center" wrapText="1"/>
    </xf>
    <xf numFmtId="0" fontId="6" fillId="0" borderId="1" xfId="0" applyFont="1" applyFill="1" applyBorder="1" applyAlignment="1">
      <alignment vertical="center" wrapText="1"/>
    </xf>
    <xf numFmtId="0" fontId="8"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43" fontId="8" fillId="0" borderId="1" xfId="2" applyFont="1" applyFill="1" applyBorder="1" applyAlignment="1">
      <alignment horizontal="center" vertical="center" wrapText="1"/>
    </xf>
    <xf numFmtId="43" fontId="8" fillId="0" borderId="1" xfId="2" applyFont="1" applyFill="1" applyBorder="1" applyAlignment="1">
      <alignment vertical="center" wrapText="1"/>
    </xf>
    <xf numFmtId="43" fontId="7" fillId="0" borderId="1" xfId="2" applyFont="1" applyFill="1" applyBorder="1" applyAlignment="1">
      <alignment vertical="center" wrapText="1"/>
    </xf>
    <xf numFmtId="0" fontId="7" fillId="0" borderId="0" xfId="0" applyFont="1" applyFill="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43" fontId="8" fillId="2" borderId="1" xfId="2" applyFont="1" applyFill="1" applyBorder="1" applyAlignment="1">
      <alignment vertical="center" wrapText="1"/>
    </xf>
    <xf numFmtId="0" fontId="8" fillId="0" borderId="0" xfId="0" applyFont="1" applyFill="1" applyAlignment="1">
      <alignment vertical="center" wrapText="1"/>
    </xf>
    <xf numFmtId="0" fontId="7" fillId="0" borderId="1" xfId="0" applyFont="1" applyFill="1" applyBorder="1" applyAlignment="1">
      <alignment horizontal="center" vertical="center"/>
    </xf>
    <xf numFmtId="43" fontId="8" fillId="2" borderId="1" xfId="2"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43" fontId="8" fillId="0" borderId="0" xfId="0" applyNumberFormat="1" applyFont="1" applyFill="1" applyAlignment="1">
      <alignment vertical="center" wrapText="1"/>
    </xf>
    <xf numFmtId="2" fontId="8" fillId="0" borderId="0" xfId="0" applyNumberFormat="1" applyFont="1" applyFill="1" applyAlignment="1">
      <alignment vertical="center" wrapText="1"/>
    </xf>
    <xf numFmtId="43" fontId="7" fillId="0" borderId="0" xfId="0" applyNumberFormat="1" applyFont="1" applyFill="1" applyAlignment="1">
      <alignment vertical="center" wrapText="1"/>
    </xf>
    <xf numFmtId="2" fontId="7" fillId="0" borderId="0" xfId="0" applyNumberFormat="1" applyFont="1" applyFill="1" applyAlignment="1">
      <alignment vertical="center" wrapText="1"/>
    </xf>
    <xf numFmtId="49" fontId="8" fillId="0" borderId="1" xfId="0" applyNumberFormat="1" applyFont="1" applyFill="1" applyBorder="1" applyAlignment="1">
      <alignment horizontal="center" vertical="center"/>
    </xf>
    <xf numFmtId="43" fontId="6" fillId="0" borderId="1" xfId="2" applyFont="1" applyFill="1" applyBorder="1" applyAlignment="1" applyProtection="1">
      <alignment horizontal="center" vertical="center" wrapText="1"/>
    </xf>
    <xf numFmtId="43" fontId="6" fillId="0" borderId="1"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5" fillId="0" borderId="0" xfId="0" applyFont="1" applyFill="1" applyBorder="1" applyAlignment="1">
      <alignment horizontal="center" vertical="center"/>
    </xf>
    <xf numFmtId="49" fontId="9" fillId="0" borderId="1"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wrapText="1"/>
    </xf>
    <xf numFmtId="49" fontId="9" fillId="0" borderId="0" xfId="2" applyNumberFormat="1" applyFont="1" applyFill="1" applyAlignment="1">
      <alignment horizontal="center" vertical="center"/>
    </xf>
    <xf numFmtId="4" fontId="9" fillId="0" borderId="0" xfId="2" applyNumberFormat="1" applyFont="1" applyFill="1" applyAlignment="1">
      <alignment horizontal="center" vertical="center"/>
    </xf>
    <xf numFmtId="0" fontId="15" fillId="0" borderId="1" xfId="0" applyFont="1" applyFill="1" applyBorder="1" applyAlignment="1">
      <alignment horizontal="center" vertical="center" wrapText="1"/>
    </xf>
    <xf numFmtId="43" fontId="15" fillId="0" borderId="1" xfId="0" applyNumberFormat="1" applyFont="1" applyFill="1" applyBorder="1" applyAlignment="1">
      <alignment horizontal="center" vertical="center"/>
    </xf>
    <xf numFmtId="0" fontId="36" fillId="0" borderId="1" xfId="0" applyFont="1" applyFill="1" applyBorder="1" applyAlignment="1">
      <alignment vertical="center" wrapText="1"/>
    </xf>
    <xf numFmtId="4" fontId="19" fillId="0" borderId="0" xfId="0" applyNumberFormat="1" applyFont="1" applyFill="1" applyAlignment="1">
      <alignment vertical="center"/>
    </xf>
    <xf numFmtId="0" fontId="19" fillId="0" borderId="1" xfId="0" applyFont="1" applyFill="1" applyBorder="1" applyAlignment="1">
      <alignment horizontal="center" vertical="center"/>
    </xf>
    <xf numFmtId="0" fontId="19" fillId="0" borderId="1" xfId="0" applyFont="1" applyFill="1" applyBorder="1" applyAlignment="1">
      <alignment vertical="center" wrapText="1"/>
    </xf>
    <xf numFmtId="0" fontId="36" fillId="0" borderId="1" xfId="0" applyFont="1" applyFill="1" applyBorder="1" applyAlignment="1">
      <alignment horizontal="center" vertical="center"/>
    </xf>
    <xf numFmtId="0" fontId="36" fillId="0" borderId="0" xfId="0" applyFont="1" applyFill="1" applyAlignment="1">
      <alignment vertical="center"/>
    </xf>
    <xf numFmtId="4" fontId="36" fillId="0" borderId="0" xfId="0" applyNumberFormat="1" applyFont="1" applyFill="1" applyAlignment="1">
      <alignment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43" fontId="14" fillId="0" borderId="1" xfId="0" applyNumberFormat="1" applyFont="1" applyFill="1" applyBorder="1" applyAlignment="1">
      <alignment horizontal="center" vertical="center"/>
    </xf>
    <xf numFmtId="0" fontId="21" fillId="0" borderId="1" xfId="0" applyFont="1" applyFill="1" applyBorder="1" applyAlignment="1">
      <alignment vertical="center" wrapText="1"/>
    </xf>
    <xf numFmtId="43"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21" fillId="0" borderId="1" xfId="0" applyFont="1" applyFill="1" applyBorder="1" applyAlignment="1">
      <alignment horizontal="center" vertical="center"/>
    </xf>
    <xf numFmtId="0" fontId="21" fillId="0" borderId="0" xfId="0" applyFont="1" applyFill="1" applyAlignment="1">
      <alignment vertical="center"/>
    </xf>
    <xf numFmtId="43" fontId="9" fillId="0" borderId="0" xfId="0" applyNumberFormat="1" applyFont="1" applyFill="1" applyAlignment="1">
      <alignment vertical="center"/>
    </xf>
    <xf numFmtId="49" fontId="9" fillId="0" borderId="1" xfId="0" applyNumberFormat="1" applyFont="1" applyFill="1" applyBorder="1" applyAlignment="1">
      <alignment horizontal="center" vertical="center"/>
    </xf>
    <xf numFmtId="0" fontId="14" fillId="0" borderId="1" xfId="0" applyFont="1" applyFill="1" applyBorder="1" applyAlignment="1">
      <alignment horizontal="left" vertical="center"/>
    </xf>
    <xf numFmtId="0" fontId="15" fillId="0" borderId="1" xfId="0" applyFont="1" applyFill="1" applyBorder="1" applyAlignment="1">
      <alignment horizontal="left" vertical="center"/>
    </xf>
    <xf numFmtId="43" fontId="19" fillId="0" borderId="1" xfId="0" applyNumberFormat="1" applyFont="1" applyFill="1" applyBorder="1" applyAlignment="1">
      <alignment horizontal="center" vertical="center"/>
    </xf>
    <xf numFmtId="43" fontId="19" fillId="0" borderId="1" xfId="0" applyNumberFormat="1" applyFont="1" applyFill="1" applyBorder="1" applyAlignment="1">
      <alignment vertical="center"/>
    </xf>
    <xf numFmtId="0" fontId="19" fillId="0" borderId="0" xfId="26" applyFont="1" applyFill="1" applyBorder="1" applyAlignment="1">
      <alignment vertical="center"/>
    </xf>
    <xf numFmtId="43" fontId="36" fillId="0" borderId="1" xfId="0" applyNumberFormat="1" applyFont="1" applyFill="1" applyBorder="1" applyAlignment="1">
      <alignment horizontal="center" vertical="center"/>
    </xf>
    <xf numFmtId="43" fontId="37" fillId="0" borderId="1" xfId="0" applyNumberFormat="1" applyFont="1" applyFill="1" applyBorder="1" applyAlignment="1">
      <alignment horizontal="center" vertical="center"/>
    </xf>
    <xf numFmtId="49" fontId="38" fillId="0" borderId="1" xfId="2" applyNumberFormat="1" applyFont="1" applyFill="1" applyBorder="1" applyAlignment="1">
      <alignment horizontal="center" vertical="center"/>
    </xf>
    <xf numFmtId="49" fontId="38" fillId="0" borderId="1" xfId="2" applyNumberFormat="1" applyFont="1" applyFill="1" applyBorder="1" applyAlignment="1">
      <alignment horizontal="center" vertical="center" wrapText="1"/>
    </xf>
    <xf numFmtId="49" fontId="38" fillId="0" borderId="0" xfId="2" applyNumberFormat="1" applyFont="1" applyFill="1" applyAlignment="1">
      <alignment vertical="center"/>
    </xf>
    <xf numFmtId="0" fontId="25" fillId="0" borderId="1" xfId="0" applyFont="1" applyFill="1" applyBorder="1" applyAlignment="1">
      <alignment horizontal="center" vertical="center"/>
    </xf>
    <xf numFmtId="0" fontId="25" fillId="3" borderId="1" xfId="0" applyFont="1" applyFill="1" applyBorder="1" applyAlignment="1">
      <alignment horizontal="center" vertical="center"/>
    </xf>
    <xf numFmtId="0" fontId="37" fillId="0" borderId="0" xfId="0" applyFont="1" applyFill="1" applyAlignment="1">
      <alignment vertical="center"/>
    </xf>
    <xf numFmtId="4" fontId="37" fillId="0" borderId="0" xfId="0" applyNumberFormat="1" applyFont="1" applyFill="1" applyAlignment="1">
      <alignment vertical="center"/>
    </xf>
    <xf numFmtId="0" fontId="40" fillId="0" borderId="0" xfId="0" applyFont="1" applyFill="1" applyBorder="1" applyAlignment="1">
      <alignment horizontal="center" vertical="center"/>
    </xf>
    <xf numFmtId="4" fontId="36" fillId="0" borderId="0" xfId="0" applyNumberFormat="1" applyFont="1" applyFill="1" applyBorder="1" applyAlignment="1">
      <alignment horizontal="center" vertical="center"/>
    </xf>
    <xf numFmtId="43" fontId="34" fillId="0" borderId="1" xfId="0" applyNumberFormat="1" applyFont="1" applyFill="1" applyBorder="1" applyAlignment="1">
      <alignment horizontal="center" vertical="center"/>
    </xf>
    <xf numFmtId="0" fontId="34" fillId="0" borderId="1"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vertical="center"/>
    </xf>
    <xf numFmtId="43" fontId="34" fillId="0" borderId="1" xfId="0" applyNumberFormat="1" applyFont="1" applyFill="1" applyBorder="1" applyAlignment="1">
      <alignment vertical="center"/>
    </xf>
    <xf numFmtId="0" fontId="34" fillId="0" borderId="1" xfId="0" applyFont="1" applyFill="1" applyBorder="1" applyAlignment="1">
      <alignment vertical="center" wrapText="1"/>
    </xf>
    <xf numFmtId="43" fontId="21" fillId="0" borderId="1" xfId="0" applyNumberFormat="1" applyFont="1" applyFill="1" applyBorder="1" applyAlignment="1">
      <alignment horizontal="center" vertical="center"/>
    </xf>
    <xf numFmtId="2" fontId="21" fillId="0" borderId="0" xfId="0" applyNumberFormat="1" applyFont="1" applyFill="1" applyAlignment="1">
      <alignment vertical="center"/>
    </xf>
    <xf numFmtId="0" fontId="14" fillId="0" borderId="7" xfId="0" applyFont="1" applyFill="1" applyBorder="1" applyAlignment="1">
      <alignment horizontal="center" vertical="center" wrapText="1"/>
    </xf>
    <xf numFmtId="43" fontId="14" fillId="0" borderId="7" xfId="2" applyFont="1" applyFill="1" applyBorder="1" applyAlignment="1">
      <alignment horizontal="center" vertical="center" wrapText="1"/>
    </xf>
    <xf numFmtId="43" fontId="6" fillId="0" borderId="0" xfId="0" applyNumberFormat="1" applyFont="1" applyFill="1" applyAlignment="1">
      <alignment vertical="center"/>
    </xf>
    <xf numFmtId="43" fontId="17" fillId="3" borderId="0" xfId="0" applyNumberFormat="1" applyFont="1" applyFill="1" applyAlignment="1">
      <alignment vertical="center"/>
    </xf>
    <xf numFmtId="0" fontId="39" fillId="0" borderId="0" xfId="26" applyFont="1" applyFill="1" applyBorder="1" applyAlignment="1">
      <alignment vertical="center"/>
    </xf>
    <xf numFmtId="0" fontId="15" fillId="0" borderId="2" xfId="0" applyFont="1" applyFill="1" applyBorder="1" applyAlignment="1">
      <alignment horizontal="center" vertical="center" wrapText="1"/>
    </xf>
    <xf numFmtId="43" fontId="15" fillId="0" borderId="2" xfId="2" applyFont="1" applyFill="1" applyBorder="1" applyAlignment="1">
      <alignment horizontal="center" vertical="center" wrapText="1"/>
    </xf>
    <xf numFmtId="49" fontId="9" fillId="0" borderId="0" xfId="2" applyNumberFormat="1" applyFont="1" applyFill="1" applyBorder="1" applyAlignment="1">
      <alignment horizontal="center" vertical="center" wrapText="1"/>
    </xf>
    <xf numFmtId="49" fontId="9" fillId="0" borderId="0" xfId="2" applyNumberFormat="1" applyFont="1" applyFill="1" applyBorder="1" applyAlignment="1">
      <alignment vertical="center"/>
    </xf>
    <xf numFmtId="49" fontId="38" fillId="0" borderId="1" xfId="26" applyNumberFormat="1" applyFont="1" applyFill="1" applyBorder="1" applyAlignment="1">
      <alignment horizontal="center" vertical="center"/>
    </xf>
    <xf numFmtId="49" fontId="38" fillId="0" borderId="1" xfId="26" applyNumberFormat="1" applyFont="1" applyFill="1" applyBorder="1" applyAlignment="1">
      <alignment horizontal="center" vertical="center" wrapText="1"/>
    </xf>
    <xf numFmtId="49" fontId="38" fillId="0" borderId="8" xfId="26" applyNumberFormat="1"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49" fontId="38" fillId="0" borderId="0" xfId="0" applyNumberFormat="1" applyFont="1" applyFill="1" applyAlignment="1">
      <alignment vertical="center"/>
    </xf>
    <xf numFmtId="0" fontId="25" fillId="0" borderId="1" xfId="0" applyFont="1" applyFill="1" applyBorder="1" applyAlignment="1">
      <alignment vertical="center" wrapText="1"/>
    </xf>
    <xf numFmtId="43" fontId="25" fillId="0" borderId="1" xfId="0" applyNumberFormat="1" applyFont="1" applyFill="1" applyBorder="1" applyAlignment="1">
      <alignment vertical="center" wrapText="1"/>
    </xf>
    <xf numFmtId="0" fontId="25" fillId="0" borderId="0" xfId="0" applyFont="1" applyFill="1" applyAlignment="1">
      <alignment vertical="center" wrapText="1"/>
    </xf>
    <xf numFmtId="43" fontId="10" fillId="0" borderId="1" xfId="0" applyNumberFormat="1" applyFont="1" applyFill="1" applyBorder="1" applyAlignment="1">
      <alignment vertical="center" wrapText="1"/>
    </xf>
    <xf numFmtId="43" fontId="10" fillId="0" borderId="1" xfId="0" applyNumberFormat="1" applyFont="1" applyFill="1" applyBorder="1" applyAlignment="1">
      <alignment horizontal="center" vertical="center" wrapText="1"/>
    </xf>
    <xf numFmtId="0" fontId="10" fillId="0" borderId="0" xfId="0" applyFont="1" applyFill="1" applyAlignment="1">
      <alignment vertical="center" wrapText="1"/>
    </xf>
    <xf numFmtId="43" fontId="11" fillId="0" borderId="1" xfId="0" applyNumberFormat="1" applyFont="1" applyFill="1" applyBorder="1" applyAlignment="1">
      <alignment vertical="center" wrapText="1"/>
    </xf>
    <xf numFmtId="43" fontId="11" fillId="0" borderId="1" xfId="0" applyNumberFormat="1" applyFont="1" applyFill="1" applyBorder="1" applyAlignment="1">
      <alignment horizontal="center" vertical="center" wrapText="1"/>
    </xf>
    <xf numFmtId="43" fontId="25"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Fill="1" applyBorder="1" applyAlignment="1">
      <alignment vertical="center" wrapText="1"/>
    </xf>
    <xf numFmtId="0" fontId="27" fillId="0" borderId="1" xfId="0" applyFont="1" applyFill="1" applyBorder="1" applyAlignment="1">
      <alignment horizontal="center" vertical="center" wrapText="1"/>
    </xf>
    <xf numFmtId="43" fontId="27" fillId="0" borderId="1" xfId="2" applyFont="1" applyFill="1" applyBorder="1" applyAlignment="1">
      <alignment horizontal="center" vertical="center" wrapText="1"/>
    </xf>
    <xf numFmtId="43" fontId="27" fillId="2" borderId="1" xfId="2" applyFont="1" applyFill="1" applyBorder="1" applyAlignment="1">
      <alignment vertical="center" wrapText="1"/>
    </xf>
    <xf numFmtId="43" fontId="27" fillId="0" borderId="1" xfId="2" applyFont="1" applyFill="1" applyBorder="1" applyAlignment="1">
      <alignment vertical="center" wrapText="1"/>
    </xf>
    <xf numFmtId="0" fontId="27" fillId="0" borderId="0" xfId="0" applyFont="1" applyFill="1" applyAlignment="1">
      <alignment vertical="center" wrapText="1"/>
    </xf>
    <xf numFmtId="43" fontId="27" fillId="0" borderId="1" xfId="2" applyFont="1" applyFill="1" applyBorder="1" applyAlignment="1" applyProtection="1">
      <alignment horizontal="center" vertical="center" wrapText="1"/>
    </xf>
    <xf numFmtId="43" fontId="7" fillId="0" borderId="1" xfId="2" applyFont="1" applyFill="1" applyBorder="1" applyAlignment="1">
      <alignment horizontal="center" vertical="center" wrapText="1"/>
    </xf>
    <xf numFmtId="43" fontId="7" fillId="2" borderId="1" xfId="2" applyFont="1" applyFill="1" applyBorder="1" applyAlignment="1">
      <alignment vertical="center" wrapText="1"/>
    </xf>
    <xf numFmtId="43" fontId="7" fillId="2" borderId="1" xfId="2" applyFont="1" applyFill="1" applyBorder="1" applyAlignment="1" applyProtection="1">
      <alignment horizontal="center" vertical="center" wrapText="1"/>
    </xf>
    <xf numFmtId="0" fontId="37" fillId="0" borderId="1" xfId="0" applyFont="1" applyFill="1" applyBorder="1" applyAlignment="1">
      <alignment horizontal="center" vertical="center"/>
    </xf>
    <xf numFmtId="0" fontId="37" fillId="0" borderId="1" xfId="0" applyFont="1" applyFill="1" applyBorder="1" applyAlignment="1">
      <alignment vertical="center" wrapText="1"/>
    </xf>
    <xf numFmtId="43" fontId="25" fillId="0" borderId="1" xfId="2" applyFont="1" applyBorder="1" applyAlignment="1">
      <alignment horizontal="right" vertical="center" wrapText="1"/>
    </xf>
    <xf numFmtId="43" fontId="25" fillId="0" borderId="8" xfId="2" applyFont="1" applyBorder="1" applyAlignment="1">
      <alignment horizontal="right" vertical="center"/>
    </xf>
    <xf numFmtId="43" fontId="25" fillId="0" borderId="1" xfId="2" applyFont="1" applyBorder="1" applyAlignment="1">
      <alignment horizontal="right" vertical="center"/>
    </xf>
    <xf numFmtId="0" fontId="25" fillId="0" borderId="0" xfId="0" applyFont="1" applyFill="1" applyAlignment="1">
      <alignment vertical="center"/>
    </xf>
    <xf numFmtId="43" fontId="25" fillId="0" borderId="0" xfId="0" applyNumberFormat="1" applyFont="1" applyFill="1" applyAlignment="1">
      <alignment vertical="center"/>
    </xf>
    <xf numFmtId="164" fontId="25" fillId="0" borderId="0" xfId="0" applyNumberFormat="1" applyFont="1" applyFill="1" applyAlignment="1">
      <alignment vertical="center"/>
    </xf>
    <xf numFmtId="43" fontId="25" fillId="0" borderId="1" xfId="2" applyFont="1" applyFill="1" applyBorder="1" applyAlignment="1">
      <alignment horizontal="right" vertical="center"/>
    </xf>
    <xf numFmtId="39" fontId="6" fillId="3" borderId="1" xfId="0" applyNumberFormat="1" applyFont="1" applyFill="1" applyBorder="1" applyAlignment="1">
      <alignment horizontal="center" vertical="center" wrapText="1"/>
    </xf>
    <xf numFmtId="0" fontId="12" fillId="3" borderId="0" xfId="0" applyFont="1" applyFill="1"/>
    <xf numFmtId="0" fontId="12" fillId="3" borderId="0" xfId="0" applyFont="1" applyFill="1" applyAlignment="1">
      <alignment horizontal="center" vertical="center"/>
    </xf>
    <xf numFmtId="43" fontId="12" fillId="3" borderId="1" xfId="2" applyFont="1" applyFill="1" applyBorder="1" applyAlignment="1">
      <alignment vertical="center"/>
    </xf>
    <xf numFmtId="43" fontId="12" fillId="3" borderId="1" xfId="2" applyFont="1" applyFill="1" applyBorder="1" applyAlignment="1">
      <alignment horizontal="right" vertical="center"/>
    </xf>
    <xf numFmtId="43" fontId="12" fillId="3" borderId="1" xfId="2" applyFont="1" applyFill="1" applyBorder="1" applyAlignment="1">
      <alignment horizontal="center" vertical="center" wrapText="1"/>
    </xf>
    <xf numFmtId="4" fontId="12" fillId="3" borderId="0" xfId="0" applyNumberFormat="1" applyFont="1" applyFill="1" applyAlignment="1">
      <alignment horizontal="left" vertical="center"/>
    </xf>
    <xf numFmtId="0" fontId="12" fillId="3" borderId="0" xfId="0" applyFont="1" applyFill="1" applyAlignment="1">
      <alignment horizontal="left" vertical="center"/>
    </xf>
    <xf numFmtId="43" fontId="25" fillId="3" borderId="1" xfId="2" applyFont="1" applyFill="1" applyBorder="1" applyAlignment="1">
      <alignment vertical="center"/>
    </xf>
    <xf numFmtId="43" fontId="25" fillId="3" borderId="1" xfId="2" applyFont="1" applyFill="1" applyBorder="1" applyAlignment="1">
      <alignment horizontal="right" vertical="center"/>
    </xf>
    <xf numFmtId="43" fontId="25" fillId="3" borderId="1" xfId="2" applyFont="1" applyFill="1" applyBorder="1" applyAlignment="1">
      <alignment horizontal="center" vertical="center" wrapText="1"/>
    </xf>
    <xf numFmtId="43" fontId="25" fillId="3" borderId="0" xfId="0" applyNumberFormat="1" applyFont="1" applyFill="1"/>
    <xf numFmtId="0" fontId="25" fillId="3" borderId="0" xfId="0" applyFont="1" applyFill="1"/>
    <xf numFmtId="43" fontId="11" fillId="3" borderId="1" xfId="2" applyFont="1" applyFill="1" applyBorder="1" applyAlignment="1">
      <alignment vertical="center"/>
    </xf>
    <xf numFmtId="43" fontId="11" fillId="3" borderId="1" xfId="2" applyFont="1" applyFill="1" applyBorder="1" applyAlignment="1">
      <alignment horizontal="right" vertical="center"/>
    </xf>
    <xf numFmtId="43" fontId="11" fillId="3" borderId="1" xfId="2" applyFont="1" applyFill="1" applyBorder="1" applyAlignment="1">
      <alignment horizontal="center" vertical="center" wrapText="1"/>
    </xf>
    <xf numFmtId="0" fontId="11" fillId="3" borderId="0" xfId="0" applyFont="1" applyFill="1"/>
    <xf numFmtId="43" fontId="10" fillId="3" borderId="0" xfId="0" applyNumberFormat="1" applyFont="1" applyFill="1"/>
    <xf numFmtId="0" fontId="10" fillId="3" borderId="0" xfId="0" applyFont="1" applyFill="1"/>
    <xf numFmtId="0" fontId="33" fillId="3" borderId="1" xfId="0" applyFont="1" applyFill="1" applyBorder="1" applyAlignment="1">
      <alignment horizontal="center" vertical="center"/>
    </xf>
    <xf numFmtId="43" fontId="33" fillId="3" borderId="1" xfId="2" applyFont="1" applyFill="1" applyBorder="1" applyAlignment="1">
      <alignment vertical="center"/>
    </xf>
    <xf numFmtId="43" fontId="33" fillId="3" borderId="1" xfId="2" applyFont="1" applyFill="1" applyBorder="1" applyAlignment="1">
      <alignment horizontal="right" vertical="center"/>
    </xf>
    <xf numFmtId="43" fontId="33" fillId="3" borderId="1" xfId="2" applyFont="1" applyFill="1" applyBorder="1" applyAlignment="1">
      <alignment horizontal="center" vertical="center" wrapText="1"/>
    </xf>
    <xf numFmtId="0" fontId="32" fillId="3" borderId="0" xfId="0" applyFont="1" applyFill="1"/>
    <xf numFmtId="0" fontId="33" fillId="3" borderId="0" xfId="0" applyFont="1" applyFill="1"/>
    <xf numFmtId="49" fontId="11" fillId="3" borderId="1" xfId="0" applyNumberFormat="1" applyFont="1" applyFill="1" applyBorder="1" applyAlignment="1">
      <alignment horizontal="center" vertical="center"/>
    </xf>
    <xf numFmtId="43" fontId="25" fillId="0" borderId="8" xfId="2" applyFont="1" applyFill="1" applyBorder="1" applyAlignment="1">
      <alignment horizontal="right" vertical="center"/>
    </xf>
    <xf numFmtId="43" fontId="25" fillId="0" borderId="1" xfId="2" applyFont="1" applyFill="1" applyBorder="1" applyAlignment="1">
      <alignment horizontal="right" vertical="center" wrapText="1"/>
    </xf>
    <xf numFmtId="43" fontId="25" fillId="0" borderId="8" xfId="2" applyFont="1" applyFill="1" applyBorder="1" applyAlignment="1">
      <alignment horizontal="right" vertical="center" wrapText="1"/>
    </xf>
    <xf numFmtId="43" fontId="25" fillId="3" borderId="1" xfId="0" applyNumberFormat="1" applyFont="1" applyFill="1" applyBorder="1" applyAlignment="1">
      <alignment horizontal="center" vertical="center"/>
    </xf>
    <xf numFmtId="43" fontId="8" fillId="3" borderId="1" xfId="0" applyNumberFormat="1" applyFont="1" applyFill="1" applyBorder="1" applyAlignment="1">
      <alignment vertical="center"/>
    </xf>
    <xf numFmtId="49" fontId="35" fillId="3" borderId="1" xfId="28" applyNumberFormat="1" applyFont="1" applyFill="1" applyBorder="1" applyAlignment="1">
      <alignment horizontal="center" vertical="center" wrapText="1"/>
    </xf>
    <xf numFmtId="2" fontId="35" fillId="3" borderId="1" xfId="28" applyNumberFormat="1" applyFont="1" applyFill="1" applyBorder="1" applyAlignment="1">
      <alignment horizontal="center" vertical="center" wrapText="1"/>
    </xf>
    <xf numFmtId="43" fontId="35" fillId="3" borderId="1" xfId="31" applyFont="1" applyFill="1" applyBorder="1" applyAlignment="1">
      <alignment horizontal="center" vertical="center" wrapText="1"/>
    </xf>
    <xf numFmtId="2" fontId="35" fillId="3" borderId="1" xfId="13" applyNumberFormat="1" applyFont="1" applyFill="1" applyBorder="1" applyAlignment="1">
      <alignment horizontal="center" vertical="center" wrapText="1"/>
    </xf>
    <xf numFmtId="0" fontId="35" fillId="3" borderId="1" xfId="28" applyFont="1" applyFill="1" applyBorder="1" applyAlignment="1">
      <alignment horizontal="center" vertical="center" wrapText="1"/>
    </xf>
    <xf numFmtId="2" fontId="35" fillId="3" borderId="1" xfId="29" applyNumberFormat="1" applyFont="1" applyFill="1" applyBorder="1" applyAlignment="1">
      <alignment horizontal="center" vertical="center" wrapText="1"/>
    </xf>
    <xf numFmtId="0" fontId="35" fillId="3" borderId="1" xfId="29" applyFont="1" applyFill="1" applyBorder="1" applyAlignment="1">
      <alignment vertical="center" wrapText="1"/>
    </xf>
    <xf numFmtId="2" fontId="35" fillId="3" borderId="1" xfId="29" applyNumberFormat="1" applyFont="1" applyFill="1" applyBorder="1" applyAlignment="1">
      <alignment horizontal="center" vertical="center"/>
    </xf>
    <xf numFmtId="2" fontId="35" fillId="3" borderId="1" xfId="32" applyNumberFormat="1" applyFont="1" applyFill="1" applyBorder="1" applyAlignment="1">
      <alignment horizontal="center" vertical="center" wrapText="1"/>
    </xf>
    <xf numFmtId="1" fontId="35" fillId="3" borderId="1" xfId="29" applyNumberFormat="1" applyFont="1" applyFill="1" applyBorder="1" applyAlignment="1">
      <alignment horizontal="center" vertical="center" wrapText="1"/>
    </xf>
    <xf numFmtId="0" fontId="35" fillId="3" borderId="1" xfId="37" applyFont="1" applyFill="1" applyBorder="1" applyAlignment="1">
      <alignment vertical="center" wrapText="1"/>
    </xf>
    <xf numFmtId="0" fontId="35" fillId="3" borderId="1" xfId="34" applyFont="1" applyFill="1" applyBorder="1" applyAlignment="1">
      <alignment horizontal="center" vertical="center" wrapText="1"/>
    </xf>
    <xf numFmtId="2" fontId="35" fillId="3" borderId="1" xfId="34" applyNumberFormat="1" applyFont="1" applyFill="1" applyBorder="1" applyAlignment="1">
      <alignment horizontal="center" vertical="center" wrapText="1"/>
    </xf>
    <xf numFmtId="0" fontId="35" fillId="3" borderId="1" xfId="27" applyFont="1" applyFill="1" applyBorder="1" applyAlignment="1">
      <alignment horizontal="center" vertical="center" wrapText="1"/>
    </xf>
    <xf numFmtId="0" fontId="35" fillId="3" borderId="0" xfId="0" applyFont="1" applyFill="1" applyAlignment="1">
      <alignment vertical="center"/>
    </xf>
    <xf numFmtId="168" fontId="41" fillId="3" borderId="2" xfId="29" applyNumberFormat="1" applyFont="1" applyFill="1" applyBorder="1" applyAlignment="1">
      <alignment horizontal="center" vertical="center"/>
    </xf>
    <xf numFmtId="168" fontId="41" fillId="3" borderId="2" xfId="30" applyNumberFormat="1" applyFont="1" applyFill="1" applyBorder="1" applyAlignment="1">
      <alignment horizontal="center" vertical="center" wrapText="1"/>
    </xf>
    <xf numFmtId="0" fontId="41" fillId="3" borderId="2" xfId="30" applyFont="1" applyFill="1" applyBorder="1" applyAlignment="1">
      <alignment horizontal="center" vertical="center" wrapText="1"/>
    </xf>
    <xf numFmtId="49" fontId="41" fillId="3" borderId="2" xfId="30" applyNumberFormat="1" applyFont="1" applyFill="1" applyBorder="1" applyAlignment="1">
      <alignment horizontal="center" vertical="center" wrapText="1"/>
    </xf>
    <xf numFmtId="169" fontId="41" fillId="3" borderId="2" xfId="30" applyNumberFormat="1" applyFont="1" applyFill="1" applyBorder="1" applyAlignment="1">
      <alignment horizontal="center" vertical="center" wrapText="1"/>
    </xf>
    <xf numFmtId="168" fontId="41" fillId="3" borderId="0" xfId="29" applyNumberFormat="1" applyFont="1" applyFill="1" applyAlignment="1">
      <alignment horizontal="center" vertical="center"/>
    </xf>
    <xf numFmtId="168" fontId="41" fillId="3" borderId="7" xfId="29" quotePrefix="1" applyNumberFormat="1" applyFont="1" applyFill="1" applyBorder="1" applyAlignment="1">
      <alignment horizontal="center" vertical="center"/>
    </xf>
    <xf numFmtId="168" fontId="41" fillId="3" borderId="7" xfId="30" applyNumberFormat="1" applyFont="1" applyFill="1" applyBorder="1" applyAlignment="1">
      <alignment horizontal="center" vertical="center" wrapText="1"/>
    </xf>
    <xf numFmtId="170" fontId="41" fillId="3" borderId="7" xfId="30" applyNumberFormat="1" applyFont="1" applyFill="1" applyBorder="1" applyAlignment="1">
      <alignment vertical="center" wrapText="1"/>
    </xf>
    <xf numFmtId="170" fontId="41" fillId="3" borderId="7" xfId="30" applyNumberFormat="1" applyFont="1" applyFill="1" applyBorder="1" applyAlignment="1">
      <alignment horizontal="center" vertical="center" wrapText="1"/>
    </xf>
    <xf numFmtId="0" fontId="41" fillId="3" borderId="7" xfId="30" applyFont="1" applyFill="1" applyBorder="1" applyAlignment="1">
      <alignment horizontal="center" vertical="center" wrapText="1"/>
    </xf>
    <xf numFmtId="0" fontId="35" fillId="3" borderId="1" xfId="30" quotePrefix="1" applyFont="1" applyFill="1" applyBorder="1" applyAlignment="1">
      <alignment horizontal="center" vertical="center" wrapText="1"/>
    </xf>
    <xf numFmtId="0" fontId="35" fillId="3" borderId="0" xfId="29" applyFont="1" applyFill="1" applyAlignment="1">
      <alignment horizontal="center" vertical="center"/>
    </xf>
    <xf numFmtId="0" fontId="35" fillId="3" borderId="1" xfId="29" quotePrefix="1" applyFont="1" applyFill="1" applyBorder="1" applyAlignment="1">
      <alignment vertical="center" wrapText="1"/>
    </xf>
    <xf numFmtId="2" fontId="35" fillId="3" borderId="1" xfId="13" applyNumberFormat="1" applyFont="1" applyFill="1" applyBorder="1" applyAlignment="1">
      <alignment horizontal="center" vertical="center"/>
    </xf>
    <xf numFmtId="2" fontId="35" fillId="3" borderId="1" xfId="32" applyNumberFormat="1" applyFont="1" applyFill="1" applyBorder="1" applyAlignment="1">
      <alignment horizontal="center" vertical="center"/>
    </xf>
    <xf numFmtId="0" fontId="35" fillId="3" borderId="1" xfId="14" applyFont="1" applyFill="1" applyBorder="1" applyAlignment="1">
      <alignment vertical="center" wrapText="1"/>
    </xf>
    <xf numFmtId="2" fontId="35" fillId="3" borderId="1" xfId="33" applyNumberFormat="1" applyFont="1" applyFill="1" applyBorder="1" applyAlignment="1">
      <alignment horizontal="center" vertical="center" wrapText="1"/>
    </xf>
    <xf numFmtId="0" fontId="35" fillId="3" borderId="1" xfId="32" applyNumberFormat="1" applyFont="1" applyFill="1" applyBorder="1" applyAlignment="1">
      <alignment horizontal="center" vertical="center" wrapText="1"/>
    </xf>
    <xf numFmtId="168" fontId="35" fillId="3" borderId="1" xfId="29" quotePrefix="1" applyNumberFormat="1" applyFont="1" applyFill="1" applyBorder="1" applyAlignment="1">
      <alignment vertical="center" wrapText="1"/>
    </xf>
    <xf numFmtId="168" fontId="35" fillId="3" borderId="1" xfId="29" applyNumberFormat="1" applyFont="1" applyFill="1" applyBorder="1" applyAlignment="1">
      <alignment horizontal="center" vertical="center" wrapText="1"/>
    </xf>
    <xf numFmtId="0" fontId="35" fillId="3" borderId="0" xfId="29" applyFont="1" applyFill="1" applyAlignment="1">
      <alignment horizontal="center" vertical="center" wrapText="1"/>
    </xf>
    <xf numFmtId="0" fontId="35" fillId="3" borderId="1" xfId="13" applyFont="1" applyFill="1" applyBorder="1" applyAlignment="1">
      <alignment vertical="center" wrapText="1"/>
    </xf>
    <xf numFmtId="168" fontId="35" fillId="3" borderId="1" xfId="30" applyNumberFormat="1" applyFont="1" applyFill="1" applyBorder="1" applyAlignment="1">
      <alignment horizontal="center" vertical="center" wrapText="1"/>
    </xf>
    <xf numFmtId="0" fontId="41" fillId="3" borderId="1" xfId="29" applyFont="1" applyFill="1" applyBorder="1" applyAlignment="1">
      <alignment horizontal="center" vertical="center"/>
    </xf>
    <xf numFmtId="1" fontId="41" fillId="3" borderId="1" xfId="30" applyNumberFormat="1" applyFont="1" applyFill="1" applyBorder="1" applyAlignment="1">
      <alignment horizontal="center" vertical="center" wrapText="1"/>
    </xf>
    <xf numFmtId="0" fontId="41" fillId="3" borderId="1" xfId="30" applyFont="1" applyFill="1" applyBorder="1" applyAlignment="1">
      <alignment vertical="center" wrapText="1"/>
    </xf>
    <xf numFmtId="0" fontId="41" fillId="3" borderId="1" xfId="30" applyFont="1" applyFill="1" applyBorder="1" applyAlignment="1">
      <alignment horizontal="center" vertical="center" wrapText="1"/>
    </xf>
    <xf numFmtId="2" fontId="41" fillId="3" borderId="1" xfId="30" applyNumberFormat="1" applyFont="1" applyFill="1" applyBorder="1" applyAlignment="1">
      <alignment horizontal="center" vertical="center" wrapText="1"/>
    </xf>
    <xf numFmtId="0" fontId="41" fillId="3" borderId="0" xfId="29" applyFont="1" applyFill="1" applyAlignment="1">
      <alignment horizontal="center" vertical="center"/>
    </xf>
    <xf numFmtId="1" fontId="35" fillId="3" borderId="1" xfId="29" applyNumberFormat="1" applyFont="1" applyFill="1" applyBorder="1" applyAlignment="1">
      <alignment horizontal="center" vertical="center"/>
    </xf>
    <xf numFmtId="2" fontId="43" fillId="3" borderId="1" xfId="13" applyNumberFormat="1" applyFont="1" applyFill="1" applyBorder="1" applyAlignment="1">
      <alignment horizontal="center" vertical="center" wrapText="1"/>
    </xf>
    <xf numFmtId="0" fontId="35" fillId="3" borderId="1" xfId="11" applyNumberFormat="1" applyFont="1" applyFill="1" applyBorder="1" applyAlignment="1">
      <alignment horizontal="justify" vertical="center" wrapText="1"/>
    </xf>
    <xf numFmtId="0" fontId="35" fillId="3" borderId="1" xfId="11" applyNumberFormat="1" applyFont="1" applyFill="1" applyBorder="1" applyAlignment="1">
      <alignment horizontal="center" vertical="center" wrapText="1"/>
    </xf>
    <xf numFmtId="2" fontId="35" fillId="3" borderId="1" xfId="11" applyNumberFormat="1" applyFont="1" applyFill="1" applyBorder="1" applyAlignment="1">
      <alignment horizontal="center" vertical="center" wrapText="1"/>
    </xf>
    <xf numFmtId="2" fontId="35" fillId="3" borderId="1" xfId="11" applyNumberFormat="1" applyFont="1" applyFill="1" applyBorder="1" applyAlignment="1">
      <alignment horizontal="right" vertical="center" wrapText="1"/>
    </xf>
    <xf numFmtId="0" fontId="41" fillId="3" borderId="1" xfId="14" applyFont="1" applyFill="1" applyBorder="1" applyAlignment="1">
      <alignment horizontal="center" vertical="center" wrapText="1"/>
    </xf>
    <xf numFmtId="0" fontId="41" fillId="3" borderId="1" xfId="14" applyFont="1" applyFill="1" applyBorder="1" applyAlignment="1">
      <alignment vertical="center" wrapText="1"/>
    </xf>
    <xf numFmtId="0" fontId="41" fillId="3" borderId="1" xfId="13" applyFont="1" applyFill="1" applyBorder="1" applyAlignment="1">
      <alignment horizontal="center" vertical="center" wrapText="1"/>
    </xf>
    <xf numFmtId="2" fontId="41" fillId="3" borderId="1" xfId="13" applyNumberFormat="1" applyFont="1" applyFill="1" applyBorder="1" applyAlignment="1">
      <alignment horizontal="center" vertical="center" wrapText="1"/>
    </xf>
    <xf numFmtId="2" fontId="41" fillId="3" borderId="1" xfId="32" applyNumberFormat="1" applyFont="1" applyFill="1" applyBorder="1" applyAlignment="1">
      <alignment horizontal="center" vertical="center" wrapText="1"/>
    </xf>
    <xf numFmtId="0" fontId="35" fillId="3" borderId="1" xfId="34" applyFont="1" applyFill="1" applyBorder="1" applyAlignment="1">
      <alignment vertical="center" wrapText="1"/>
    </xf>
    <xf numFmtId="40" fontId="41" fillId="3" borderId="1" xfId="29" applyNumberFormat="1" applyFont="1" applyFill="1" applyBorder="1" applyAlignment="1">
      <alignment horizontal="center" vertical="center"/>
    </xf>
    <xf numFmtId="0" fontId="35" fillId="3" borderId="1" xfId="29" applyFont="1" applyFill="1" applyBorder="1" applyAlignment="1">
      <alignment horizontal="center" vertical="center" wrapText="1"/>
    </xf>
    <xf numFmtId="1" fontId="35" fillId="3" borderId="1" xfId="28" applyNumberFormat="1" applyFont="1" applyFill="1" applyBorder="1" applyAlignment="1">
      <alignment horizontal="center" vertical="center" wrapText="1"/>
    </xf>
    <xf numFmtId="0" fontId="35" fillId="3" borderId="1" xfId="28" applyFont="1" applyFill="1" applyBorder="1" applyAlignment="1">
      <alignment vertical="center" wrapText="1"/>
    </xf>
    <xf numFmtId="2" fontId="35" fillId="3" borderId="1" xfId="31" applyNumberFormat="1" applyFont="1" applyFill="1" applyBorder="1" applyAlignment="1">
      <alignment horizontal="center" vertical="center" wrapText="1"/>
    </xf>
    <xf numFmtId="43" fontId="35" fillId="3" borderId="1" xfId="13" applyNumberFormat="1" applyFont="1" applyFill="1" applyBorder="1" applyAlignment="1">
      <alignment vertical="center" wrapText="1"/>
    </xf>
    <xf numFmtId="43" fontId="35" fillId="3" borderId="1" xfId="13" applyNumberFormat="1" applyFont="1" applyFill="1" applyBorder="1" applyAlignment="1">
      <alignment horizontal="center" vertical="center" wrapText="1"/>
    </xf>
    <xf numFmtId="2" fontId="35" fillId="3" borderId="1" xfId="35" applyNumberFormat="1" applyFont="1" applyFill="1" applyBorder="1" applyAlignment="1">
      <alignment horizontal="center" vertical="center" wrapText="1"/>
    </xf>
    <xf numFmtId="3" fontId="35" fillId="3" borderId="1" xfId="36" applyNumberFormat="1" applyFont="1" applyFill="1" applyBorder="1" applyAlignment="1">
      <alignment horizontal="center" vertical="center" wrapText="1"/>
    </xf>
    <xf numFmtId="1" fontId="35" fillId="3" borderId="2" xfId="30" applyNumberFormat="1" applyFont="1" applyFill="1" applyBorder="1" applyAlignment="1">
      <alignment horizontal="center" vertical="center" wrapText="1"/>
    </xf>
    <xf numFmtId="0" fontId="35" fillId="3" borderId="2" xfId="30" applyFont="1" applyFill="1" applyBorder="1" applyAlignment="1">
      <alignment vertical="center" wrapText="1"/>
    </xf>
    <xf numFmtId="0" fontId="35" fillId="3" borderId="2" xfId="30" applyFont="1" applyFill="1" applyBorder="1" applyAlignment="1">
      <alignment horizontal="center" vertical="center" wrapText="1"/>
    </xf>
    <xf numFmtId="2" fontId="35" fillId="3" borderId="2" xfId="30" applyNumberFormat="1" applyFont="1" applyFill="1" applyBorder="1" applyAlignment="1">
      <alignment horizontal="center" vertical="center" wrapText="1"/>
    </xf>
    <xf numFmtId="43" fontId="35" fillId="3" borderId="2" xfId="31" applyFont="1" applyFill="1" applyBorder="1" applyAlignment="1">
      <alignment horizontal="center" vertical="center" wrapText="1"/>
    </xf>
    <xf numFmtId="2" fontId="35" fillId="3" borderId="2" xfId="13" applyNumberFormat="1" applyFont="1" applyFill="1" applyBorder="1" applyAlignment="1">
      <alignment horizontal="center" vertical="center" wrapText="1"/>
    </xf>
    <xf numFmtId="2" fontId="35" fillId="3" borderId="0" xfId="29" applyNumberFormat="1" applyFont="1" applyFill="1" applyBorder="1" applyAlignment="1">
      <alignment horizontal="center" vertical="center"/>
    </xf>
    <xf numFmtId="0" fontId="35" fillId="3" borderId="0" xfId="29" applyFont="1" applyFill="1" applyBorder="1" applyAlignment="1">
      <alignment horizontal="center" vertical="center"/>
    </xf>
    <xf numFmtId="1" fontId="35" fillId="3" borderId="7" xfId="30" applyNumberFormat="1" applyFont="1" applyFill="1" applyBorder="1" applyAlignment="1">
      <alignment horizontal="center" vertical="center" wrapText="1"/>
    </xf>
    <xf numFmtId="0" fontId="35" fillId="3" borderId="7" xfId="13" applyFont="1" applyFill="1" applyBorder="1" applyAlignment="1">
      <alignment vertical="center" wrapText="1"/>
    </xf>
    <xf numFmtId="0" fontId="35" fillId="3" borderId="7" xfId="13" applyFont="1" applyFill="1" applyBorder="1" applyAlignment="1">
      <alignment horizontal="center" vertical="center" wrapText="1"/>
    </xf>
    <xf numFmtId="2" fontId="35" fillId="3" borderId="7" xfId="13" applyNumberFormat="1" applyFont="1" applyFill="1" applyBorder="1" applyAlignment="1">
      <alignment horizontal="center" vertical="center" wrapText="1"/>
    </xf>
    <xf numFmtId="43" fontId="35" fillId="3" borderId="7" xfId="31" applyFont="1" applyFill="1" applyBorder="1" applyAlignment="1">
      <alignment horizontal="center" vertical="center" wrapText="1"/>
    </xf>
    <xf numFmtId="2" fontId="35" fillId="3" borderId="7" xfId="32" applyNumberFormat="1" applyFont="1" applyFill="1" applyBorder="1" applyAlignment="1">
      <alignment horizontal="center" vertical="center" wrapText="1"/>
    </xf>
    <xf numFmtId="2" fontId="35" fillId="3" borderId="7" xfId="30" applyNumberFormat="1" applyFont="1" applyFill="1" applyBorder="1" applyAlignment="1">
      <alignment horizontal="center" vertical="center" wrapText="1"/>
    </xf>
    <xf numFmtId="0" fontId="35" fillId="3" borderId="7" xfId="30" applyFont="1" applyFill="1" applyBorder="1" applyAlignment="1">
      <alignment horizontal="center" vertical="center" wrapText="1"/>
    </xf>
    <xf numFmtId="0" fontId="35" fillId="3" borderId="7" xfId="29" applyFont="1" applyFill="1" applyBorder="1" applyAlignment="1">
      <alignment horizontal="center" vertical="center" wrapText="1"/>
    </xf>
    <xf numFmtId="0" fontId="35" fillId="3" borderId="1" xfId="14" applyFont="1" applyFill="1" applyBorder="1" applyAlignment="1">
      <alignment horizontal="center" vertical="center" wrapText="1"/>
    </xf>
    <xf numFmtId="0" fontId="41" fillId="3" borderId="1" xfId="29" applyFont="1" applyFill="1" applyBorder="1" applyAlignment="1">
      <alignment vertical="center" wrapText="1"/>
    </xf>
    <xf numFmtId="0" fontId="41" fillId="3" borderId="1" xfId="29" applyFont="1" applyFill="1" applyBorder="1" applyAlignment="1">
      <alignment horizontal="center" vertical="center" wrapText="1"/>
    </xf>
    <xf numFmtId="171" fontId="35" fillId="3" borderId="1" xfId="18" applyNumberFormat="1" applyFont="1" applyFill="1" applyBorder="1" applyAlignment="1">
      <alignment vertical="center" wrapText="1"/>
    </xf>
    <xf numFmtId="1" fontId="35" fillId="3" borderId="1" xfId="30" applyNumberFormat="1" applyFont="1" applyFill="1" applyBorder="1" applyAlignment="1">
      <alignment horizontal="center" vertical="center" wrapText="1"/>
    </xf>
    <xf numFmtId="2" fontId="35" fillId="3" borderId="6" xfId="30" applyNumberFormat="1" applyFont="1" applyFill="1" applyBorder="1" applyAlignment="1">
      <alignment horizontal="center" vertical="center" wrapText="1"/>
    </xf>
    <xf numFmtId="1" fontId="35" fillId="3" borderId="1" xfId="13" applyNumberFormat="1" applyFont="1" applyFill="1" applyBorder="1" applyAlignment="1">
      <alignment horizontal="center" vertical="center" wrapText="1"/>
    </xf>
    <xf numFmtId="2" fontId="35" fillId="3" borderId="1" xfId="13" applyNumberFormat="1" applyFont="1" applyFill="1" applyBorder="1" applyAlignment="1">
      <alignment vertical="center"/>
    </xf>
    <xf numFmtId="2" fontId="35" fillId="3" borderId="2" xfId="29" applyNumberFormat="1" applyFont="1" applyFill="1" applyBorder="1" applyAlignment="1">
      <alignment horizontal="center" vertical="center" wrapText="1"/>
    </xf>
    <xf numFmtId="2" fontId="35" fillId="3" borderId="2" xfId="13" applyNumberFormat="1" applyFont="1" applyFill="1" applyBorder="1" applyAlignment="1">
      <alignment horizontal="center" vertical="center"/>
    </xf>
    <xf numFmtId="2" fontId="35" fillId="3" borderId="6" xfId="29" applyNumberFormat="1" applyFont="1" applyFill="1" applyBorder="1" applyAlignment="1">
      <alignment horizontal="center" vertical="center" wrapText="1"/>
    </xf>
    <xf numFmtId="2" fontId="35" fillId="3" borderId="6" xfId="13" applyNumberFormat="1" applyFont="1" applyFill="1" applyBorder="1" applyAlignment="1">
      <alignment horizontal="center" vertical="center"/>
    </xf>
    <xf numFmtId="2" fontId="35" fillId="3" borderId="1" xfId="30" applyNumberFormat="1" applyFont="1" applyFill="1" applyBorder="1" applyAlignment="1">
      <alignment vertical="center" wrapText="1"/>
    </xf>
    <xf numFmtId="0" fontId="35" fillId="3" borderId="1" xfId="30" applyFont="1" applyFill="1" applyBorder="1" applyAlignment="1">
      <alignment horizontal="center" vertical="center" wrapText="1"/>
    </xf>
    <xf numFmtId="0" fontId="35" fillId="3" borderId="1" xfId="29" applyFont="1" applyFill="1" applyBorder="1" applyAlignment="1">
      <alignment horizontal="center" vertical="center"/>
    </xf>
    <xf numFmtId="172" fontId="35" fillId="3" borderId="1" xfId="30" applyNumberFormat="1" applyFont="1" applyFill="1" applyBorder="1" applyAlignment="1">
      <alignment horizontal="center" vertical="center" wrapText="1"/>
    </xf>
    <xf numFmtId="0" fontId="41" fillId="3" borderId="1" xfId="13" applyFont="1" applyFill="1" applyBorder="1" applyAlignment="1">
      <alignment vertical="center" wrapText="1"/>
    </xf>
    <xf numFmtId="2" fontId="41" fillId="3" borderId="1" xfId="33" applyNumberFormat="1" applyFont="1" applyFill="1" applyBorder="1" applyAlignment="1">
      <alignment horizontal="center" vertical="center" wrapText="1"/>
    </xf>
    <xf numFmtId="0" fontId="35" fillId="3" borderId="1" xfId="30" applyFont="1" applyFill="1" applyBorder="1" applyAlignment="1">
      <alignment vertical="center" wrapText="1"/>
    </xf>
    <xf numFmtId="0" fontId="35" fillId="3" borderId="2" xfId="29" applyFont="1" applyFill="1" applyBorder="1" applyAlignment="1">
      <alignment horizontal="center" vertical="center"/>
    </xf>
    <xf numFmtId="2" fontId="35" fillId="3" borderId="1" xfId="30" applyNumberFormat="1" applyFont="1" applyFill="1" applyBorder="1" applyAlignment="1">
      <alignment horizontal="center" vertical="center" wrapText="1"/>
    </xf>
    <xf numFmtId="40" fontId="35" fillId="3" borderId="1" xfId="29" applyNumberFormat="1" applyFont="1" applyFill="1" applyBorder="1" applyAlignment="1">
      <alignment horizontal="center" vertical="center"/>
    </xf>
    <xf numFmtId="0" fontId="35" fillId="3" borderId="7" xfId="29" applyFont="1" applyFill="1" applyBorder="1" applyAlignment="1">
      <alignment horizontal="center" vertical="center"/>
    </xf>
    <xf numFmtId="1" fontId="41" fillId="3" borderId="1" xfId="29" applyNumberFormat="1" applyFont="1" applyFill="1" applyBorder="1" applyAlignment="1">
      <alignment horizontal="center" vertical="center"/>
    </xf>
    <xf numFmtId="2" fontId="41" fillId="3" borderId="1" xfId="29" applyNumberFormat="1" applyFont="1" applyFill="1" applyBorder="1" applyAlignment="1">
      <alignment horizontal="center" vertical="center"/>
    </xf>
    <xf numFmtId="173" fontId="35" fillId="3" borderId="1" xfId="13" applyNumberFormat="1" applyFont="1" applyFill="1" applyBorder="1" applyAlignment="1">
      <alignment horizontal="center" vertical="center" wrapText="1"/>
    </xf>
    <xf numFmtId="0" fontId="35" fillId="3" borderId="1" xfId="18" applyFont="1" applyFill="1" applyBorder="1" applyAlignment="1">
      <alignment vertical="center" wrapText="1"/>
    </xf>
    <xf numFmtId="0" fontId="35" fillId="3" borderId="1" xfId="27" applyFont="1" applyFill="1" applyBorder="1" applyAlignment="1">
      <alignment vertical="center" wrapText="1"/>
    </xf>
    <xf numFmtId="2" fontId="35" fillId="3" borderId="1" xfId="38" applyNumberFormat="1" applyFont="1" applyFill="1" applyBorder="1" applyAlignment="1">
      <alignment horizontal="center" vertical="center" wrapText="1"/>
    </xf>
    <xf numFmtId="0" fontId="35" fillId="3" borderId="1" xfId="38" applyFont="1" applyFill="1" applyBorder="1" applyAlignment="1">
      <alignment vertical="center" wrapText="1"/>
    </xf>
    <xf numFmtId="0" fontId="35" fillId="3" borderId="1" xfId="38" applyFont="1" applyFill="1" applyBorder="1" applyAlignment="1">
      <alignment horizontal="center" vertical="center" wrapText="1"/>
    </xf>
    <xf numFmtId="0" fontId="41" fillId="3" borderId="1" xfId="34" applyFont="1" applyFill="1" applyBorder="1" applyAlignment="1">
      <alignment horizontal="center" vertical="center" wrapText="1"/>
    </xf>
    <xf numFmtId="3" fontId="41" fillId="3" borderId="1" xfId="36" applyNumberFormat="1" applyFont="1" applyFill="1" applyBorder="1" applyAlignment="1">
      <alignment horizontal="center" vertical="center" wrapText="1"/>
    </xf>
    <xf numFmtId="2" fontId="35" fillId="3" borderId="1" xfId="33" applyNumberFormat="1" applyFont="1" applyFill="1" applyBorder="1" applyAlignment="1">
      <alignment horizontal="center" vertical="center"/>
    </xf>
    <xf numFmtId="43" fontId="35" fillId="3" borderId="1" xfId="29" applyNumberFormat="1" applyFont="1" applyFill="1" applyBorder="1" applyAlignment="1">
      <alignment horizontal="center" vertical="center" wrapText="1"/>
    </xf>
    <xf numFmtId="2" fontId="35" fillId="3" borderId="1" xfId="34" applyNumberFormat="1" applyFont="1" applyFill="1" applyBorder="1" applyAlignment="1">
      <alignment vertical="center" wrapText="1"/>
    </xf>
    <xf numFmtId="0" fontId="45" fillId="3" borderId="1" xfId="29" applyFont="1" applyFill="1" applyBorder="1" applyAlignment="1">
      <alignment horizontal="center" vertical="center" wrapText="1"/>
    </xf>
    <xf numFmtId="0" fontId="35" fillId="3" borderId="1" xfId="13" applyFont="1" applyFill="1" applyBorder="1" applyAlignment="1">
      <alignment horizontal="center" vertical="center" wrapText="1"/>
    </xf>
    <xf numFmtId="0" fontId="35" fillId="3" borderId="0" xfId="29" applyFont="1" applyFill="1" applyAlignment="1">
      <alignment vertical="center" wrapText="1"/>
    </xf>
    <xf numFmtId="0" fontId="45" fillId="3" borderId="0" xfId="29" applyFont="1" applyFill="1" applyAlignment="1">
      <alignment horizontal="center" vertical="center" wrapText="1"/>
    </xf>
    <xf numFmtId="170" fontId="35" fillId="3" borderId="1" xfId="30" applyNumberFormat="1" applyFont="1" applyFill="1" applyBorder="1" applyAlignment="1">
      <alignment horizontal="center" vertical="center" wrapText="1"/>
    </xf>
    <xf numFmtId="170" fontId="35" fillId="3" borderId="0" xfId="30" applyNumberFormat="1" applyFont="1" applyFill="1" applyBorder="1" applyAlignment="1">
      <alignment horizontal="center" vertical="center" wrapText="1"/>
    </xf>
    <xf numFmtId="0" fontId="46" fillId="3" borderId="1" xfId="29" applyFont="1" applyFill="1" applyBorder="1" applyAlignment="1">
      <alignment horizontal="center" vertical="center"/>
    </xf>
    <xf numFmtId="1" fontId="46" fillId="3" borderId="1" xfId="30" applyNumberFormat="1" applyFont="1" applyFill="1" applyBorder="1" applyAlignment="1">
      <alignment horizontal="center" vertical="center" wrapText="1"/>
    </xf>
    <xf numFmtId="0" fontId="46" fillId="3" borderId="1" xfId="30" applyFont="1" applyFill="1" applyBorder="1" applyAlignment="1">
      <alignment vertical="center" wrapText="1"/>
    </xf>
    <xf numFmtId="0" fontId="46" fillId="3" borderId="1" xfId="30" applyFont="1" applyFill="1" applyBorder="1" applyAlignment="1">
      <alignment horizontal="center" vertical="center" wrapText="1"/>
    </xf>
    <xf numFmtId="2" fontId="46" fillId="3" borderId="1" xfId="30" applyNumberFormat="1" applyFont="1" applyFill="1" applyBorder="1" applyAlignment="1">
      <alignment horizontal="center" vertical="center" wrapText="1"/>
    </xf>
    <xf numFmtId="43" fontId="46" fillId="3" borderId="1" xfId="31" applyFont="1" applyFill="1" applyBorder="1" applyAlignment="1">
      <alignment horizontal="center" vertical="center" wrapText="1"/>
    </xf>
    <xf numFmtId="2" fontId="46" fillId="3" borderId="1" xfId="13" applyNumberFormat="1" applyFont="1" applyFill="1" applyBorder="1" applyAlignment="1">
      <alignment horizontal="center" vertical="center" wrapText="1"/>
    </xf>
    <xf numFmtId="0" fontId="46" fillId="3" borderId="0" xfId="29" applyFont="1" applyFill="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8" fillId="0" borderId="1" xfId="2" applyNumberFormat="1" applyFont="1" applyFill="1" applyBorder="1" applyAlignment="1">
      <alignment horizontal="center" vertical="center"/>
    </xf>
    <xf numFmtId="49" fontId="11" fillId="0" borderId="1" xfId="2" applyNumberFormat="1" applyFont="1" applyFill="1" applyBorder="1" applyAlignment="1">
      <alignment horizontal="center" vertical="center"/>
    </xf>
    <xf numFmtId="49" fontId="11" fillId="0" borderId="1" xfId="2" applyNumberFormat="1" applyFont="1" applyFill="1" applyBorder="1" applyAlignment="1">
      <alignment horizontal="center" vertical="center" wrapText="1"/>
    </xf>
    <xf numFmtId="49" fontId="8" fillId="0" borderId="0" xfId="2" applyNumberFormat="1" applyFont="1" applyFill="1" applyAlignment="1">
      <alignment vertical="center"/>
    </xf>
    <xf numFmtId="43" fontId="17" fillId="0" borderId="1" xfId="0" applyNumberFormat="1" applyFont="1" applyFill="1" applyBorder="1" applyAlignment="1">
      <alignment vertical="center"/>
    </xf>
    <xf numFmtId="4" fontId="17" fillId="0" borderId="1" xfId="0" applyNumberFormat="1" applyFont="1" applyFill="1" applyBorder="1" applyAlignment="1">
      <alignment horizontal="right" vertical="center"/>
    </xf>
    <xf numFmtId="43" fontId="8" fillId="0" borderId="1" xfId="0" applyNumberFormat="1" applyFont="1" applyFill="1" applyBorder="1" applyAlignment="1">
      <alignment vertical="center"/>
    </xf>
    <xf numFmtId="4" fontId="18" fillId="0" borderId="1" xfId="0" applyNumberFormat="1" applyFont="1" applyFill="1" applyBorder="1" applyAlignment="1">
      <alignment horizontal="right" vertical="center"/>
    </xf>
    <xf numFmtId="43" fontId="7" fillId="0" borderId="1" xfId="0" applyNumberFormat="1" applyFont="1" applyFill="1" applyBorder="1" applyAlignment="1">
      <alignment vertical="center"/>
    </xf>
    <xf numFmtId="4" fontId="28" fillId="0" borderId="1" xfId="0" applyNumberFormat="1" applyFont="1" applyFill="1" applyBorder="1" applyAlignment="1">
      <alignment horizontal="right" vertical="center"/>
    </xf>
    <xf numFmtId="43" fontId="18" fillId="0" borderId="1" xfId="2" applyFont="1" applyFill="1" applyBorder="1" applyAlignment="1">
      <alignment horizontal="right" vertical="center"/>
    </xf>
    <xf numFmtId="43" fontId="6" fillId="0" borderId="1" xfId="0" applyNumberFormat="1" applyFont="1" applyFill="1" applyBorder="1" applyAlignment="1">
      <alignment vertical="center"/>
    </xf>
    <xf numFmtId="43" fontId="17" fillId="0" borderId="1" xfId="2" applyFont="1" applyFill="1" applyBorder="1" applyAlignment="1">
      <alignment horizontal="right" vertical="center"/>
    </xf>
    <xf numFmtId="0" fontId="15" fillId="3" borderId="0" xfId="0" applyFont="1" applyFill="1" applyBorder="1" applyAlignment="1">
      <alignment vertical="center"/>
    </xf>
    <xf numFmtId="0" fontId="15" fillId="3" borderId="0" xfId="0" applyFont="1" applyFill="1" applyAlignment="1">
      <alignment vertical="center"/>
    </xf>
    <xf numFmtId="0" fontId="6" fillId="3" borderId="0" xfId="0" applyFont="1" applyFill="1" applyAlignment="1">
      <alignment vertical="center"/>
    </xf>
    <xf numFmtId="0" fontId="25" fillId="3" borderId="1" xfId="0" applyFont="1" applyFill="1" applyBorder="1" applyAlignment="1">
      <alignment vertical="center" wrapText="1"/>
    </xf>
    <xf numFmtId="43" fontId="27" fillId="3" borderId="1" xfId="0" applyNumberFormat="1" applyFont="1" applyFill="1" applyBorder="1" applyAlignment="1">
      <alignment vertical="center"/>
    </xf>
    <xf numFmtId="172" fontId="6" fillId="3" borderId="1" xfId="0" applyNumberFormat="1" applyFont="1" applyFill="1" applyBorder="1" applyAlignment="1">
      <alignment vertical="center"/>
    </xf>
    <xf numFmtId="4" fontId="6" fillId="3" borderId="1" xfId="0" applyNumberFormat="1" applyFont="1" applyFill="1" applyBorder="1" applyAlignment="1">
      <alignment vertical="center"/>
    </xf>
    <xf numFmtId="0" fontId="27" fillId="3" borderId="0" xfId="0" applyFont="1" applyFill="1" applyAlignment="1">
      <alignment vertical="center"/>
    </xf>
    <xf numFmtId="0" fontId="11" fillId="3" borderId="1" xfId="0" applyFont="1" applyFill="1" applyBorder="1" applyAlignment="1">
      <alignment vertical="center" wrapText="1"/>
    </xf>
    <xf numFmtId="0" fontId="7" fillId="3" borderId="1" xfId="0" applyFont="1" applyFill="1" applyBorder="1" applyAlignment="1">
      <alignment vertical="center"/>
    </xf>
    <xf numFmtId="172" fontId="8" fillId="3" borderId="1" xfId="0" applyNumberFormat="1" applyFont="1" applyFill="1" applyBorder="1" applyAlignment="1">
      <alignment vertical="center"/>
    </xf>
    <xf numFmtId="43" fontId="8" fillId="3" borderId="1" xfId="2" applyFont="1" applyFill="1" applyBorder="1" applyAlignment="1">
      <alignment vertical="center"/>
    </xf>
    <xf numFmtId="0" fontId="10" fillId="3" borderId="1" xfId="0" applyFont="1" applyFill="1" applyBorder="1" applyAlignment="1">
      <alignment vertical="center" wrapText="1"/>
    </xf>
    <xf numFmtId="43" fontId="10" fillId="3" borderId="1" xfId="0" applyNumberFormat="1" applyFont="1" applyFill="1" applyBorder="1" applyAlignment="1">
      <alignment horizontal="center" vertical="center"/>
    </xf>
    <xf numFmtId="43" fontId="7" fillId="3" borderId="1" xfId="2" applyFont="1" applyFill="1" applyBorder="1" applyAlignment="1">
      <alignment vertical="center"/>
    </xf>
    <xf numFmtId="4" fontId="8" fillId="3" borderId="1" xfId="0" applyNumberFormat="1" applyFont="1" applyFill="1" applyBorder="1" applyAlignment="1">
      <alignment vertical="center"/>
    </xf>
    <xf numFmtId="0" fontId="8" fillId="3" borderId="1" xfId="0" applyFont="1" applyFill="1" applyBorder="1" applyAlignment="1">
      <alignment vertical="center"/>
    </xf>
    <xf numFmtId="43" fontId="7" fillId="3" borderId="1" xfId="0" applyNumberFormat="1" applyFont="1" applyFill="1" applyBorder="1" applyAlignment="1">
      <alignment vertical="center"/>
    </xf>
    <xf numFmtId="43" fontId="18" fillId="3" borderId="1" xfId="0" applyNumberFormat="1" applyFont="1" applyFill="1" applyBorder="1" applyAlignment="1">
      <alignment vertical="center"/>
    </xf>
    <xf numFmtId="0" fontId="18" fillId="3" borderId="0" xfId="0" applyFont="1" applyFill="1" applyAlignment="1">
      <alignment vertical="center"/>
    </xf>
    <xf numFmtId="0" fontId="12" fillId="3" borderId="0" xfId="0" applyFont="1" applyFill="1" applyBorder="1" applyAlignment="1">
      <alignment vertical="center" wrapText="1"/>
    </xf>
    <xf numFmtId="4" fontId="12" fillId="0" borderId="1" xfId="2" applyNumberFormat="1" applyFont="1" applyFill="1" applyBorder="1" applyAlignment="1">
      <alignment horizontal="right" vertical="center"/>
    </xf>
    <xf numFmtId="4" fontId="25" fillId="0" borderId="1" xfId="2" applyNumberFormat="1" applyFont="1" applyBorder="1" applyAlignment="1">
      <alignment horizontal="right" vertical="center"/>
    </xf>
    <xf numFmtId="4" fontId="11" fillId="0" borderId="1" xfId="2" applyNumberFormat="1" applyFont="1" applyBorder="1" applyAlignment="1">
      <alignment horizontal="right" vertical="center"/>
    </xf>
    <xf numFmtId="4" fontId="10" fillId="0" borderId="1" xfId="2" applyNumberFormat="1" applyFont="1" applyBorder="1" applyAlignment="1">
      <alignment horizontal="right" vertical="center"/>
    </xf>
    <xf numFmtId="4" fontId="11" fillId="0" borderId="1" xfId="2" applyNumberFormat="1" applyFont="1" applyBorder="1" applyAlignment="1">
      <alignment horizontal="right" vertical="center" wrapText="1"/>
    </xf>
    <xf numFmtId="2" fontId="8" fillId="0" borderId="1" xfId="0" applyNumberFormat="1" applyFont="1" applyFill="1" applyBorder="1" applyAlignment="1">
      <alignment horizontal="center" vertical="center" wrapText="1"/>
    </xf>
    <xf numFmtId="2" fontId="12" fillId="0" borderId="1" xfId="2" applyNumberFormat="1" applyFont="1" applyFill="1" applyBorder="1" applyAlignment="1">
      <alignment horizontal="right" vertical="center"/>
    </xf>
    <xf numFmtId="2" fontId="25" fillId="0" borderId="1" xfId="2" applyNumberFormat="1" applyFont="1" applyFill="1" applyBorder="1" applyAlignment="1">
      <alignment horizontal="right" vertical="center"/>
    </xf>
    <xf numFmtId="2" fontId="11" fillId="0" borderId="1" xfId="2" applyNumberFormat="1" applyFont="1" applyFill="1" applyBorder="1" applyAlignment="1">
      <alignment horizontal="right" vertical="center"/>
    </xf>
    <xf numFmtId="2" fontId="10" fillId="0" borderId="1" xfId="2" applyNumberFormat="1" applyFont="1" applyFill="1" applyBorder="1" applyAlignment="1">
      <alignment horizontal="right" vertical="center"/>
    </xf>
    <xf numFmtId="2" fontId="11" fillId="0" borderId="0" xfId="0" applyNumberFormat="1" applyFont="1" applyFill="1" applyAlignment="1">
      <alignment horizontal="right" vertical="center"/>
    </xf>
    <xf numFmtId="43" fontId="15" fillId="3" borderId="1" xfId="0" applyNumberFormat="1" applyFont="1" applyFill="1" applyBorder="1" applyAlignment="1">
      <alignment horizontal="center" vertical="center"/>
    </xf>
    <xf numFmtId="43" fontId="37" fillId="3" borderId="1" xfId="0" applyNumberFormat="1" applyFont="1" applyFill="1" applyBorder="1" applyAlignment="1">
      <alignment horizontal="center" vertical="center"/>
    </xf>
    <xf numFmtId="43" fontId="19" fillId="3" borderId="1" xfId="0" applyNumberFormat="1" applyFont="1" applyFill="1" applyBorder="1" applyAlignment="1">
      <alignment horizontal="center" vertical="center"/>
    </xf>
    <xf numFmtId="165" fontId="19" fillId="3" borderId="1" xfId="0" applyNumberFormat="1" applyFont="1" applyFill="1" applyBorder="1" applyAlignment="1">
      <alignment vertical="center"/>
    </xf>
    <xf numFmtId="43" fontId="19" fillId="3" borderId="1" xfId="0" applyNumberFormat="1" applyFont="1" applyFill="1" applyBorder="1" applyAlignment="1">
      <alignment vertical="center"/>
    </xf>
    <xf numFmtId="0" fontId="15" fillId="0" borderId="0" xfId="0" applyFont="1" applyAlignment="1">
      <alignment horizontal="left" vertical="center" wrapText="1"/>
    </xf>
    <xf numFmtId="0" fontId="14" fillId="0" borderId="1" xfId="0" applyFont="1" applyBorder="1" applyAlignment="1">
      <alignment horizontal="center" vertical="center" wrapText="1"/>
    </xf>
    <xf numFmtId="0" fontId="9" fillId="0" borderId="0" xfId="0" applyFont="1"/>
    <xf numFmtId="0" fontId="15" fillId="0" borderId="1" xfId="0" applyFont="1" applyFill="1" applyBorder="1" applyAlignment="1">
      <alignment horizontal="center" vertical="center"/>
    </xf>
    <xf numFmtId="0" fontId="36" fillId="0" borderId="0" xfId="0" applyFont="1" applyFill="1" applyBorder="1" applyAlignment="1">
      <alignment horizontal="center" vertical="center"/>
    </xf>
    <xf numFmtId="2" fontId="12" fillId="0" borderId="1" xfId="26"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3" fontId="10" fillId="0" borderId="0" xfId="0" applyNumberFormat="1" applyFont="1" applyFill="1" applyAlignment="1">
      <alignment vertical="center"/>
    </xf>
    <xf numFmtId="4" fontId="8" fillId="0" borderId="1" xfId="2" applyNumberFormat="1" applyFont="1" applyFill="1" applyBorder="1" applyAlignment="1">
      <alignment vertical="center" wrapText="1"/>
    </xf>
    <xf numFmtId="4" fontId="7" fillId="0" borderId="1" xfId="2" applyNumberFormat="1" applyFont="1" applyFill="1" applyBorder="1" applyAlignment="1">
      <alignment vertical="center" wrapText="1"/>
    </xf>
    <xf numFmtId="4" fontId="27" fillId="0" borderId="1" xfId="2" applyNumberFormat="1" applyFont="1" applyFill="1" applyBorder="1" applyAlignment="1">
      <alignment vertical="center" wrapText="1"/>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21" fillId="0" borderId="0" xfId="0" applyFont="1" applyFill="1" applyBorder="1" applyAlignment="1">
      <alignment horizontal="center" vertical="center"/>
    </xf>
    <xf numFmtId="43" fontId="1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47" fillId="0" borderId="0" xfId="0" applyFont="1" applyAlignment="1">
      <alignment horizontal="center" vertical="center" wrapText="1"/>
    </xf>
    <xf numFmtId="0" fontId="39" fillId="0" borderId="0" xfId="26" applyFont="1" applyFill="1" applyBorder="1" applyAlignment="1">
      <alignment horizontal="center" vertical="center"/>
    </xf>
    <xf numFmtId="0" fontId="15" fillId="0" borderId="1" xfId="26" applyFont="1" applyFill="1" applyBorder="1" applyAlignment="1">
      <alignment horizontal="center" vertical="center"/>
    </xf>
    <xf numFmtId="0" fontId="15" fillId="0" borderId="1" xfId="26" applyFont="1" applyFill="1" applyBorder="1" applyAlignment="1">
      <alignment horizontal="center" vertical="center" wrapText="1"/>
    </xf>
    <xf numFmtId="0" fontId="39"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36" fillId="0" borderId="0" xfId="0" applyFont="1" applyFill="1" applyBorder="1" applyAlignment="1">
      <alignment horizontal="center" vertical="center"/>
    </xf>
    <xf numFmtId="0" fontId="15" fillId="0" borderId="0" xfId="26" applyFont="1" applyFill="1" applyBorder="1" applyAlignment="1">
      <alignment horizontal="left" vertical="center"/>
    </xf>
    <xf numFmtId="0" fontId="15" fillId="0" borderId="0" xfId="26" applyFont="1" applyFill="1" applyBorder="1" applyAlignment="1">
      <alignment horizontal="center" vertical="center"/>
    </xf>
    <xf numFmtId="0" fontId="15" fillId="0" borderId="3" xfId="0" applyFont="1" applyFill="1" applyBorder="1" applyAlignment="1">
      <alignment horizontal="center" vertical="center"/>
    </xf>
    <xf numFmtId="0" fontId="12" fillId="0" borderId="1" xfId="26" applyFont="1" applyFill="1" applyBorder="1" applyAlignment="1">
      <alignment horizontal="center" vertical="center"/>
    </xf>
    <xf numFmtId="0" fontId="12" fillId="0" borderId="1" xfId="26" applyFont="1" applyFill="1" applyBorder="1" applyAlignment="1">
      <alignment horizontal="center" vertical="center" wrapText="1"/>
    </xf>
    <xf numFmtId="2" fontId="12" fillId="0" borderId="1" xfId="26"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4" fillId="0" borderId="1" xfId="26" applyFont="1" applyFill="1" applyBorder="1" applyAlignment="1">
      <alignment horizontal="center" vertical="center"/>
    </xf>
    <xf numFmtId="0" fontId="14" fillId="0" borderId="1" xfId="0" applyFont="1" applyFill="1" applyBorder="1" applyAlignment="1">
      <alignment horizontal="center" vertical="center"/>
    </xf>
    <xf numFmtId="43" fontId="14" fillId="0" borderId="5" xfId="26" applyNumberFormat="1" applyFont="1" applyFill="1" applyBorder="1" applyAlignment="1">
      <alignment horizontal="center" vertical="center" wrapText="1"/>
    </xf>
    <xf numFmtId="43" fontId="14" fillId="0" borderId="1" xfId="26" applyNumberFormat="1" applyFont="1" applyFill="1" applyBorder="1" applyAlignment="1">
      <alignment horizontal="center" vertical="center" wrapText="1"/>
    </xf>
    <xf numFmtId="0" fontId="21" fillId="0" borderId="0" xfId="0" applyFont="1" applyFill="1" applyBorder="1" applyAlignment="1">
      <alignment horizontal="center" vertical="center"/>
    </xf>
    <xf numFmtId="0" fontId="10" fillId="0" borderId="3" xfId="0" applyFont="1" applyFill="1" applyBorder="1" applyAlignment="1">
      <alignment horizontal="right" vertical="center"/>
    </xf>
    <xf numFmtId="0" fontId="6" fillId="0" borderId="2" xfId="26" applyFont="1" applyFill="1" applyBorder="1" applyAlignment="1">
      <alignment horizontal="center" vertical="center"/>
    </xf>
    <xf numFmtId="0" fontId="6" fillId="0" borderId="7" xfId="26" applyFont="1" applyFill="1" applyBorder="1" applyAlignment="1">
      <alignment horizontal="center" vertical="center"/>
    </xf>
    <xf numFmtId="0" fontId="12" fillId="0" borderId="2"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2" xfId="26" applyFont="1" applyFill="1" applyBorder="1" applyAlignment="1">
      <alignment horizontal="center" vertical="center" wrapText="1"/>
    </xf>
    <xf numFmtId="0" fontId="12" fillId="0" borderId="7" xfId="26" applyFont="1" applyFill="1" applyBorder="1" applyAlignment="1">
      <alignment horizontal="center" vertical="center" wrapText="1"/>
    </xf>
    <xf numFmtId="0" fontId="39" fillId="0" borderId="0" xfId="26" applyFont="1" applyFill="1" applyBorder="1" applyAlignment="1">
      <alignment horizontal="left" vertical="center"/>
    </xf>
    <xf numFmtId="43" fontId="39" fillId="0" borderId="0" xfId="0" applyNumberFormat="1" applyFont="1" applyFill="1" applyAlignment="1">
      <alignment horizontal="center" vertical="center" wrapText="1"/>
    </xf>
    <xf numFmtId="0" fontId="15" fillId="0" borderId="2" xfId="26" applyFont="1" applyFill="1" applyBorder="1" applyAlignment="1">
      <alignment horizontal="center" vertical="center"/>
    </xf>
    <xf numFmtId="0" fontId="15" fillId="0" borderId="2" xfId="26" applyFont="1" applyFill="1" applyBorder="1" applyAlignment="1">
      <alignment horizontal="center" vertical="center" wrapText="1"/>
    </xf>
    <xf numFmtId="0" fontId="36" fillId="0" borderId="3" xfId="0" applyFont="1" applyFill="1" applyBorder="1" applyAlignment="1">
      <alignment horizontal="center" vertical="center"/>
    </xf>
    <xf numFmtId="1" fontId="35" fillId="3" borderId="1" xfId="30" applyNumberFormat="1" applyFont="1" applyFill="1" applyBorder="1" applyAlignment="1">
      <alignment horizontal="center" vertical="center" wrapText="1"/>
    </xf>
    <xf numFmtId="1" fontId="35" fillId="3" borderId="1" xfId="13" applyNumberFormat="1" applyFont="1" applyFill="1" applyBorder="1" applyAlignment="1">
      <alignment horizontal="center" vertical="center" wrapText="1"/>
    </xf>
    <xf numFmtId="0" fontId="41" fillId="3" borderId="0" xfId="0" applyFont="1" applyFill="1" applyAlignment="1">
      <alignment horizontal="left" vertical="center"/>
    </xf>
    <xf numFmtId="14" fontId="41" fillId="3" borderId="3" xfId="0" applyNumberFormat="1" applyFont="1" applyFill="1" applyBorder="1" applyAlignment="1">
      <alignment horizontal="center" vertical="center"/>
    </xf>
    <xf numFmtId="0" fontId="35" fillId="3" borderId="1" xfId="29" applyFont="1" applyFill="1" applyBorder="1" applyAlignment="1">
      <alignment horizontal="center" vertical="center" wrapText="1"/>
    </xf>
    <xf numFmtId="1" fontId="35" fillId="3" borderId="1" xfId="28" applyNumberFormat="1" applyFont="1" applyFill="1" applyBorder="1" applyAlignment="1">
      <alignment horizontal="center" vertical="center" wrapText="1"/>
    </xf>
    <xf numFmtId="0" fontId="35" fillId="3" borderId="1" xfId="28" applyFont="1" applyFill="1" applyBorder="1" applyAlignment="1">
      <alignment vertical="center" wrapText="1"/>
    </xf>
    <xf numFmtId="49" fontId="35" fillId="3" borderId="2" xfId="28" applyNumberFormat="1" applyFont="1" applyFill="1" applyBorder="1" applyAlignment="1">
      <alignment horizontal="center" vertical="center" wrapText="1"/>
    </xf>
    <xf numFmtId="49" fontId="35" fillId="3" borderId="6" xfId="28" applyNumberFormat="1" applyFont="1" applyFill="1" applyBorder="1" applyAlignment="1">
      <alignment horizontal="center" vertical="center" wrapText="1"/>
    </xf>
    <xf numFmtId="49" fontId="35" fillId="3" borderId="7" xfId="28" applyNumberFormat="1" applyFont="1" applyFill="1" applyBorder="1" applyAlignment="1">
      <alignment horizontal="center" vertical="center" wrapText="1"/>
    </xf>
    <xf numFmtId="2" fontId="35" fillId="3" borderId="1" xfId="31" applyNumberFormat="1" applyFont="1" applyFill="1" applyBorder="1" applyAlignment="1">
      <alignment horizontal="center" vertical="center" wrapText="1"/>
    </xf>
    <xf numFmtId="0" fontId="35" fillId="3" borderId="1" xfId="30" applyFont="1" applyFill="1" applyBorder="1" applyAlignment="1">
      <alignment horizontal="center" vertical="center" wrapText="1"/>
    </xf>
    <xf numFmtId="0" fontId="35" fillId="3" borderId="2" xfId="29" applyFont="1" applyFill="1" applyBorder="1" applyAlignment="1">
      <alignment horizontal="center" vertical="center"/>
    </xf>
    <xf numFmtId="0" fontId="35" fillId="3" borderId="7" xfId="29" applyFont="1" applyFill="1" applyBorder="1" applyAlignment="1">
      <alignment horizontal="center" vertical="center"/>
    </xf>
    <xf numFmtId="0" fontId="35" fillId="3" borderId="1" xfId="30" applyFont="1" applyFill="1" applyBorder="1" applyAlignment="1">
      <alignment vertical="center" wrapText="1"/>
    </xf>
    <xf numFmtId="0" fontId="35" fillId="3" borderId="1" xfId="29" applyFont="1" applyFill="1" applyBorder="1" applyAlignment="1">
      <alignment horizontal="center" vertical="center"/>
    </xf>
    <xf numFmtId="2" fontId="35" fillId="3" borderId="1" xfId="30" applyNumberFormat="1" applyFont="1" applyFill="1" applyBorder="1" applyAlignment="1">
      <alignment horizontal="center" vertical="center" wrapText="1"/>
    </xf>
    <xf numFmtId="0" fontId="35" fillId="3" borderId="1" xfId="39" applyFont="1" applyFill="1" applyBorder="1" applyAlignment="1">
      <alignment vertical="center" wrapText="1"/>
    </xf>
    <xf numFmtId="0" fontId="35" fillId="3" borderId="1" xfId="13" applyFont="1" applyFill="1" applyBorder="1" applyAlignment="1">
      <alignment horizontal="center" vertical="center" wrapText="1"/>
    </xf>
    <xf numFmtId="43" fontId="12" fillId="0" borderId="1" xfId="0" applyNumberFormat="1" applyFont="1" applyFill="1" applyBorder="1" applyAlignment="1">
      <alignment horizontal="center" vertical="center" wrapText="1"/>
    </xf>
    <xf numFmtId="43" fontId="15" fillId="0" borderId="0" xfId="0" applyNumberFormat="1" applyFont="1" applyFill="1" applyAlignment="1">
      <alignment horizontal="center" vertical="center" wrapText="1"/>
    </xf>
    <xf numFmtId="0" fontId="3" fillId="0" borderId="1" xfId="26" applyFont="1" applyFill="1" applyBorder="1" applyAlignment="1">
      <alignment horizontal="center" vertical="center"/>
    </xf>
    <xf numFmtId="0" fontId="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26" applyFont="1" applyFill="1" applyBorder="1" applyAlignment="1">
      <alignment horizontal="center" vertical="center" wrapText="1"/>
    </xf>
    <xf numFmtId="0" fontId="6" fillId="0" borderId="1" xfId="26" applyFont="1" applyFill="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3" borderId="0" xfId="0" applyFont="1" applyFill="1" applyAlignment="1">
      <alignment horizontal="center" vertical="center"/>
    </xf>
    <xf numFmtId="0" fontId="12" fillId="3" borderId="2"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21" fillId="3" borderId="3" xfId="0" applyFont="1" applyFill="1" applyBorder="1" applyAlignment="1">
      <alignment horizontal="right" vertical="center"/>
    </xf>
    <xf numFmtId="0" fontId="12" fillId="0" borderId="5" xfId="26" applyFont="1" applyFill="1" applyBorder="1" applyAlignment="1">
      <alignment horizontal="center" vertical="center" wrapText="1"/>
    </xf>
    <xf numFmtId="0" fontId="12" fillId="0" borderId="8" xfId="26" applyFont="1" applyFill="1" applyBorder="1" applyAlignment="1">
      <alignment horizontal="center" vertical="center" wrapText="1"/>
    </xf>
    <xf numFmtId="2" fontId="12" fillId="0" borderId="2" xfId="0" applyNumberFormat="1" applyFont="1" applyFill="1" applyBorder="1" applyAlignment="1">
      <alignment horizontal="center" vertical="center" wrapText="1"/>
    </xf>
    <xf numFmtId="2" fontId="12" fillId="0" borderId="6"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5" fillId="3" borderId="0" xfId="26" applyFont="1" applyFill="1" applyBorder="1" applyAlignment="1">
      <alignment horizontal="left" vertical="center"/>
    </xf>
    <xf numFmtId="0" fontId="15" fillId="3" borderId="3" xfId="0" applyFont="1" applyFill="1" applyBorder="1" applyAlignment="1">
      <alignment horizontal="center" vertical="center"/>
    </xf>
    <xf numFmtId="0" fontId="6" fillId="3" borderId="2" xfId="26" applyFont="1" applyFill="1" applyBorder="1" applyAlignment="1">
      <alignment horizontal="center" vertical="center"/>
    </xf>
    <xf numFmtId="0" fontId="6" fillId="3" borderId="7" xfId="26" applyFont="1" applyFill="1" applyBorder="1" applyAlignment="1">
      <alignment horizontal="center" vertical="center"/>
    </xf>
    <xf numFmtId="0" fontId="12" fillId="3" borderId="2" xfId="26" applyFont="1" applyFill="1" applyBorder="1" applyAlignment="1">
      <alignment horizontal="center" vertical="center"/>
    </xf>
    <xf numFmtId="0" fontId="12" fillId="3" borderId="7" xfId="26" applyFont="1" applyFill="1" applyBorder="1" applyAlignment="1">
      <alignment horizontal="center" vertical="center"/>
    </xf>
    <xf numFmtId="0" fontId="12" fillId="0" borderId="1" xfId="26" applyFont="1" applyBorder="1" applyAlignment="1">
      <alignment horizontal="center" vertical="center" wrapText="1"/>
    </xf>
    <xf numFmtId="0" fontId="15" fillId="0" borderId="0" xfId="26" applyFont="1" applyAlignment="1">
      <alignment horizontal="center" vertical="center" wrapText="1"/>
    </xf>
    <xf numFmtId="0" fontId="15" fillId="0" borderId="0" xfId="26" applyFont="1" applyAlignment="1">
      <alignment horizontal="center" vertical="center"/>
    </xf>
    <xf numFmtId="0" fontId="15" fillId="0" borderId="3" xfId="0" applyFont="1" applyBorder="1" applyAlignment="1">
      <alignment horizontal="center" vertical="center"/>
    </xf>
    <xf numFmtId="43" fontId="8" fillId="0" borderId="1" xfId="2" applyFont="1" applyFill="1" applyBorder="1" applyAlignment="1">
      <alignment horizontal="center" vertical="center"/>
    </xf>
    <xf numFmtId="43" fontId="8" fillId="0" borderId="0" xfId="2" applyFont="1" applyFill="1" applyAlignment="1">
      <alignment vertical="center"/>
    </xf>
    <xf numFmtId="0" fontId="15" fillId="0" borderId="0" xfId="0" applyFont="1" applyAlignment="1">
      <alignment vertical="center"/>
    </xf>
    <xf numFmtId="0" fontId="15" fillId="0" borderId="0" xfId="26" applyFont="1" applyAlignment="1">
      <alignment horizontal="left" vertical="center"/>
    </xf>
    <xf numFmtId="43" fontId="21" fillId="0" borderId="0" xfId="2" applyFont="1" applyFill="1" applyBorder="1" applyAlignment="1">
      <alignment horizontal="center" vertical="center"/>
    </xf>
    <xf numFmtId="0" fontId="11" fillId="0" borderId="0" xfId="0" applyFont="1" applyAlignment="1">
      <alignment vertical="center"/>
    </xf>
  </cellXfs>
  <cellStyles count="40">
    <cellStyle name="Chuẩn 2" xfId="1" xr:uid="{00000000-0005-0000-0000-000000000000}"/>
    <cellStyle name="Comma" xfId="2" builtinId="3"/>
    <cellStyle name="Comma 13" xfId="3" xr:uid="{00000000-0005-0000-0000-000002000000}"/>
    <cellStyle name="Comma 2" xfId="4" xr:uid="{00000000-0005-0000-0000-000003000000}"/>
    <cellStyle name="Comma 2 11" xfId="5" xr:uid="{00000000-0005-0000-0000-000004000000}"/>
    <cellStyle name="Comma 2 11 2" xfId="33" xr:uid="{00000000-0005-0000-0000-000005000000}"/>
    <cellStyle name="Comma 2 2" xfId="32" xr:uid="{00000000-0005-0000-0000-000006000000}"/>
    <cellStyle name="Comma 2 2 3 2" xfId="36" xr:uid="{00000000-0005-0000-0000-000007000000}"/>
    <cellStyle name="Comma 3" xfId="31" xr:uid="{00000000-0005-0000-0000-000008000000}"/>
    <cellStyle name="Comma 4" xfId="6" xr:uid="{00000000-0005-0000-0000-000009000000}"/>
    <cellStyle name="Comma 5" xfId="7" xr:uid="{00000000-0005-0000-0000-00000A000000}"/>
    <cellStyle name="Comma 5 2" xfId="38" xr:uid="{00000000-0005-0000-0000-00000B000000}"/>
    <cellStyle name="Normal" xfId="0" builtinId="0"/>
    <cellStyle name="Normal 10" xfId="8" xr:uid="{00000000-0005-0000-0000-00000D000000}"/>
    <cellStyle name="Normal 10 2" xfId="9" xr:uid="{00000000-0005-0000-0000-00000E000000}"/>
    <cellStyle name="Normal 17" xfId="10" xr:uid="{00000000-0005-0000-0000-00000F000000}"/>
    <cellStyle name="Normal 2" xfId="11" xr:uid="{00000000-0005-0000-0000-000010000000}"/>
    <cellStyle name="Normal 2 2" xfId="12" xr:uid="{00000000-0005-0000-0000-000011000000}"/>
    <cellStyle name="Normal 2 2 2" xfId="27" xr:uid="{00000000-0005-0000-0000-000012000000}"/>
    <cellStyle name="Normal 2 3" xfId="30" xr:uid="{00000000-0005-0000-0000-000013000000}"/>
    <cellStyle name="Normal 2 3 2" xfId="13" xr:uid="{00000000-0005-0000-0000-000014000000}"/>
    <cellStyle name="Normal 2 4" xfId="14" xr:uid="{00000000-0005-0000-0000-000015000000}"/>
    <cellStyle name="Normal 22" xfId="15" xr:uid="{00000000-0005-0000-0000-000016000000}"/>
    <cellStyle name="Normal 24" xfId="16" xr:uid="{00000000-0005-0000-0000-000017000000}"/>
    <cellStyle name="Normal 3" xfId="17" xr:uid="{00000000-0005-0000-0000-000018000000}"/>
    <cellStyle name="Normal 3 2" xfId="28" xr:uid="{00000000-0005-0000-0000-000019000000}"/>
    <cellStyle name="Normal 30" xfId="39" xr:uid="{00000000-0005-0000-0000-00001A000000}"/>
    <cellStyle name="Normal 4" xfId="18" xr:uid="{00000000-0005-0000-0000-00001B000000}"/>
    <cellStyle name="Normal 4 2" xfId="19" xr:uid="{00000000-0005-0000-0000-00001C000000}"/>
    <cellStyle name="Normal 4 2 3" xfId="34" xr:uid="{00000000-0005-0000-0000-00001D000000}"/>
    <cellStyle name="Normal 5" xfId="20" xr:uid="{00000000-0005-0000-0000-00001E000000}"/>
    <cellStyle name="Normal 5 2 2" xfId="21" xr:uid="{00000000-0005-0000-0000-00001F000000}"/>
    <cellStyle name="Normal 6" xfId="22" xr:uid="{00000000-0005-0000-0000-000020000000}"/>
    <cellStyle name="Normal 6 2" xfId="23" xr:uid="{00000000-0005-0000-0000-000021000000}"/>
    <cellStyle name="Normal 7" xfId="29" xr:uid="{00000000-0005-0000-0000-000022000000}"/>
    <cellStyle name="Normal 8" xfId="24" xr:uid="{00000000-0005-0000-0000-000023000000}"/>
    <cellStyle name="Normal 9" xfId="25" xr:uid="{00000000-0005-0000-0000-000024000000}"/>
    <cellStyle name="Normal_Bieu_xa" xfId="26" xr:uid="{00000000-0005-0000-0000-000025000000}"/>
    <cellStyle name="Normal_BIEU-CC1" xfId="35" xr:uid="{00000000-0005-0000-0000-000026000000}"/>
    <cellStyle name="Normal_XOA DOI GIAM NGHEO 2009 - 2015 NNPTNT" xfId="37" xr:uid="{00000000-0005-0000-0000-000027000000}"/>
  </cellStyles>
  <dxfs count="2178">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b val="0"/>
        <condense val="0"/>
        <extend val="0"/>
        <color auto="1"/>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b val="0"/>
        <condense val="0"/>
        <extend val="0"/>
        <color indexed="9"/>
      </font>
    </dxf>
    <dxf>
      <font>
        <b val="0"/>
        <condense val="0"/>
        <extend val="0"/>
        <color auto="1"/>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hamHoa/HaGiang/QH2021-2030_BacMe/TonghopQH/2.%20Bieu%20QH%202021-2030_BacM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hamHoa/HaGiang/QH2021-2030_BacMe/TonghopQH/1.%20Bieu_ChuChuyen_2021_dayd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Bieu_ChuChuyen_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0Bieu_KeHoach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
      <sheetName val="X2"/>
      <sheetName val="X3"/>
      <sheetName val="X4"/>
      <sheetName val="X5"/>
      <sheetName val="X6"/>
      <sheetName val="X7"/>
      <sheetName val="X8"/>
      <sheetName val="X9"/>
      <sheetName val="X10"/>
      <sheetName val="X11"/>
      <sheetName val="X12"/>
      <sheetName val="X13"/>
      <sheetName val="X14"/>
      <sheetName val="X15"/>
      <sheetName val="X16"/>
      <sheetName val="X17"/>
      <sheetName val="X18"/>
      <sheetName val="X19"/>
      <sheetName val="X20"/>
      <sheetName val="X21"/>
      <sheetName val="X22"/>
      <sheetName val="X23"/>
      <sheetName val="X24"/>
      <sheetName val="X25"/>
      <sheetName val="X26"/>
      <sheetName val="X27"/>
      <sheetName val="X28"/>
      <sheetName val="X29"/>
      <sheetName val="X30"/>
      <sheetName val="X31"/>
      <sheetName val="X32"/>
      <sheetName val="X33"/>
      <sheetName val="X34"/>
      <sheetName val="X35"/>
      <sheetName val="HTg(KK2019)"/>
      <sheetName val="HTg(KK2019-TT29)"/>
      <sheetName val="HTg"/>
      <sheetName val="foxz"/>
      <sheetName val="NSL"/>
      <sheetName val="CC"/>
      <sheetName val="KT"/>
      <sheetName val="bia"/>
      <sheetName val="01CH"/>
      <sheetName val="02CH"/>
      <sheetName val="03CH"/>
      <sheetName val="04CH"/>
      <sheetName val="05CH"/>
      <sheetName val="06CH"/>
      <sheetName val="07CH"/>
      <sheetName val="08CH"/>
      <sheetName val="09CH"/>
      <sheetName val="10CH"/>
      <sheetName val="11CH"/>
      <sheetName val="12CH"/>
      <sheetName val="12CH(PhuongA2)"/>
      <sheetName val="BDQH Kỳ Trước"/>
      <sheetName val="13CH"/>
      <sheetName val="Biến động 2020-2030"/>
      <sheetName val="Đánh giá chuyển mục đích SD"/>
      <sheetName val="Đánh giá đưa đất CSD vào SD"/>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A3" t="str">
            <v>HUYỆN BẮC MÊ - TỈNH HÀ GIANG</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
      <sheetName val="X2"/>
      <sheetName val="X3"/>
      <sheetName val="X4"/>
      <sheetName val="X5"/>
      <sheetName val="X6"/>
      <sheetName val="X7"/>
      <sheetName val="X8"/>
      <sheetName val="X9"/>
      <sheetName val="X10"/>
      <sheetName val="X11"/>
      <sheetName val="X12"/>
      <sheetName val="X13"/>
      <sheetName val="X14"/>
      <sheetName val="X15"/>
      <sheetName val="X16"/>
      <sheetName val="X17"/>
      <sheetName val="X18"/>
      <sheetName val="X19"/>
      <sheetName val="X20"/>
      <sheetName val="X21"/>
      <sheetName val="X22"/>
      <sheetName val="X23"/>
      <sheetName val="X24"/>
      <sheetName val="X25"/>
      <sheetName val="X26"/>
      <sheetName val="X27"/>
      <sheetName val="X28"/>
      <sheetName val="X29"/>
      <sheetName val="X30"/>
      <sheetName val="X31"/>
      <sheetName val="X32"/>
      <sheetName val="X33"/>
      <sheetName val="X34"/>
      <sheetName val="X35"/>
      <sheetName val="HTg(KK2019)"/>
      <sheetName val="HTg(KK2019-TT29)"/>
      <sheetName val="HTg"/>
      <sheetName val="foxz"/>
      <sheetName val="NSL"/>
      <sheetName val="CC"/>
      <sheetName val="KT"/>
      <sheetName val="bia"/>
      <sheetName val="01CH"/>
      <sheetName val="02CH"/>
      <sheetName val="03CH"/>
      <sheetName val="04CH"/>
      <sheetName val="05CH"/>
      <sheetName val="06CH"/>
      <sheetName val="07CH"/>
      <sheetName val="08CH"/>
      <sheetName val="09CH"/>
      <sheetName val="10CH"/>
      <sheetName val="11CH"/>
      <sheetName val="12CH"/>
      <sheetName val="12CH(PhuongA2)"/>
      <sheetName val="13CH"/>
      <sheetName val="BDQH Kỳ Trước"/>
      <sheetName val="Biến động 2020-20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8">
          <cell r="AN8">
            <v>197.33789999999999</v>
          </cell>
        </row>
        <row r="10">
          <cell r="AN10">
            <v>12.917999999999999</v>
          </cell>
        </row>
        <row r="11">
          <cell r="AN11">
            <v>1.2709999999999999</v>
          </cell>
        </row>
        <row r="14">
          <cell r="AN14">
            <v>47.804000000000002</v>
          </cell>
        </row>
        <row r="15">
          <cell r="AN15">
            <v>4.2600000000000007</v>
          </cell>
        </row>
        <row r="16">
          <cell r="AN16">
            <v>1.5</v>
          </cell>
        </row>
        <row r="17">
          <cell r="AN17">
            <v>0</v>
          </cell>
        </row>
        <row r="18">
          <cell r="AN18">
            <v>130.52589999999998</v>
          </cell>
        </row>
        <row r="22">
          <cell r="AO22">
            <v>0.33</v>
          </cell>
        </row>
        <row r="25">
          <cell r="AO25">
            <v>833.66999999999985</v>
          </cell>
        </row>
        <row r="35">
          <cell r="AO35">
            <v>833.66999999999985</v>
          </cell>
        </row>
      </sheetData>
      <sheetData sheetId="50"/>
      <sheetData sheetId="51">
        <row r="8">
          <cell r="AN8">
            <v>6946.6249900000003</v>
          </cell>
        </row>
        <row r="17">
          <cell r="AN17">
            <v>2420</v>
          </cell>
        </row>
        <row r="18">
          <cell r="AN18">
            <v>950</v>
          </cell>
        </row>
        <row r="19">
          <cell r="AN19">
            <v>3550</v>
          </cell>
        </row>
        <row r="26">
          <cell r="AN26">
            <v>26.624990000000004</v>
          </cell>
        </row>
        <row r="28">
          <cell r="AN28">
            <v>1.4059999999999999</v>
          </cell>
        </row>
        <row r="29">
          <cell r="AN29">
            <v>5.2089999999999997E-2</v>
          </cell>
        </row>
        <row r="32">
          <cell r="AN32">
            <v>0.91</v>
          </cell>
        </row>
        <row r="33">
          <cell r="AN33">
            <v>0.4456</v>
          </cell>
        </row>
        <row r="35">
          <cell r="AO35">
            <v>2</v>
          </cell>
        </row>
        <row r="36">
          <cell r="AO36">
            <v>21.135000000000002</v>
          </cell>
        </row>
        <row r="38">
          <cell r="AO38">
            <v>12.2</v>
          </cell>
        </row>
        <row r="42">
          <cell r="AO42">
            <v>0.31</v>
          </cell>
        </row>
        <row r="43">
          <cell r="AO43">
            <v>0.52</v>
          </cell>
        </row>
        <row r="44">
          <cell r="AO44">
            <v>7.8950000000000005</v>
          </cell>
        </row>
        <row r="45">
          <cell r="AO45">
            <v>0.21000000000000002</v>
          </cell>
        </row>
        <row r="55">
          <cell r="AO55">
            <v>7.0000000000000007E-2</v>
          </cell>
        </row>
        <row r="58">
          <cell r="AO58">
            <v>0.10630000000000001</v>
          </cell>
        </row>
      </sheetData>
      <sheetData sheetId="52"/>
      <sheetData sheetId="53"/>
      <sheetData sheetId="54"/>
      <sheetData sheetId="55"/>
      <sheetData sheetId="56"/>
      <sheetData sheetId="57"/>
      <sheetData sheetId="5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
      <sheetName val="X2"/>
      <sheetName val="X3"/>
      <sheetName val="X4"/>
      <sheetName val="X5"/>
      <sheetName val="X6"/>
      <sheetName val="X7"/>
      <sheetName val="X8"/>
      <sheetName val="X9"/>
      <sheetName val="X10"/>
      <sheetName val="X11"/>
      <sheetName val="X12"/>
      <sheetName val="X13"/>
      <sheetName val="X14"/>
      <sheetName val="X15"/>
      <sheetName val="X16"/>
      <sheetName val="X17"/>
      <sheetName val="X18"/>
      <sheetName val="X19"/>
      <sheetName val="X20"/>
      <sheetName val="X21"/>
      <sheetName val="X22"/>
      <sheetName val="X23"/>
      <sheetName val="X24"/>
      <sheetName val="X25"/>
      <sheetName val="X26"/>
      <sheetName val="X27"/>
      <sheetName val="X28"/>
      <sheetName val="X29"/>
      <sheetName val="X30"/>
      <sheetName val="X31"/>
      <sheetName val="X32"/>
      <sheetName val="X33"/>
      <sheetName val="X34"/>
      <sheetName val="X35"/>
      <sheetName val="HTg(KK2019)"/>
      <sheetName val="HTg(KK2019-TT29)"/>
      <sheetName val="HTg"/>
      <sheetName val="foxz"/>
      <sheetName val="NSL"/>
      <sheetName val="CC"/>
      <sheetName val="KT"/>
      <sheetName val="bia"/>
      <sheetName val="01CH"/>
      <sheetName val="02CH"/>
      <sheetName val="03CH"/>
      <sheetName val="04CH"/>
      <sheetName val="05CH"/>
      <sheetName val="06CH"/>
      <sheetName val="07CH"/>
      <sheetName val="08CH"/>
      <sheetName val="09CH"/>
      <sheetName val="10CH"/>
      <sheetName val="11CH"/>
      <sheetName val="12CH"/>
      <sheetName val="12CH(PhuongA2)"/>
      <sheetName val="13CH"/>
      <sheetName val="BDQH Kỳ Trước"/>
      <sheetName val="Biến động 2020-20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12">
          <cell r="G12">
            <v>84.39</v>
          </cell>
        </row>
      </sheetData>
      <sheetData sheetId="49" refreshError="1">
        <row r="8">
          <cell r="AN8">
            <v>155.59789999999998</v>
          </cell>
        </row>
        <row r="24">
          <cell r="AN24">
            <v>0</v>
          </cell>
        </row>
        <row r="27">
          <cell r="AN27">
            <v>0</v>
          </cell>
        </row>
        <row r="28">
          <cell r="AN28">
            <v>0</v>
          </cell>
        </row>
        <row r="29">
          <cell r="AN29">
            <v>0</v>
          </cell>
        </row>
        <row r="30">
          <cell r="AN30">
            <v>0</v>
          </cell>
        </row>
        <row r="31">
          <cell r="AN31">
            <v>0</v>
          </cell>
        </row>
        <row r="32">
          <cell r="AN32">
            <v>0</v>
          </cell>
        </row>
        <row r="33">
          <cell r="AN33">
            <v>0</v>
          </cell>
        </row>
        <row r="34">
          <cell r="AN34">
            <v>0</v>
          </cell>
        </row>
        <row r="37">
          <cell r="AN37">
            <v>7.9999999999984084E-2</v>
          </cell>
        </row>
      </sheetData>
      <sheetData sheetId="50" refreshError="1"/>
      <sheetData sheetId="51" refreshError="1">
        <row r="9">
          <cell r="AO9">
            <v>6920</v>
          </cell>
        </row>
        <row r="25">
          <cell r="AO25">
            <v>0</v>
          </cell>
        </row>
        <row r="30">
          <cell r="AO30">
            <v>0</v>
          </cell>
        </row>
        <row r="31">
          <cell r="AO31">
            <v>0</v>
          </cell>
        </row>
        <row r="34">
          <cell r="AO34">
            <v>0</v>
          </cell>
        </row>
        <row r="48">
          <cell r="AP48">
            <v>0</v>
          </cell>
        </row>
        <row r="49">
          <cell r="AO49">
            <v>0</v>
          </cell>
        </row>
      </sheetData>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
      <sheetName val="X2"/>
      <sheetName val="X3"/>
      <sheetName val="X4"/>
      <sheetName val="X5"/>
      <sheetName val="X6"/>
      <sheetName val="X7"/>
      <sheetName val="X8"/>
      <sheetName val="X9"/>
      <sheetName val="X10"/>
      <sheetName val="X11"/>
      <sheetName val="X12"/>
      <sheetName val="X13"/>
      <sheetName val="X14"/>
      <sheetName val="X15"/>
      <sheetName val="X16"/>
      <sheetName val="X17"/>
      <sheetName val="X18"/>
      <sheetName val="X19"/>
      <sheetName val="X20"/>
      <sheetName val="X21"/>
      <sheetName val="X22"/>
      <sheetName val="X23"/>
      <sheetName val="X24"/>
      <sheetName val="X25"/>
      <sheetName val="X26"/>
      <sheetName val="X27"/>
      <sheetName val="X28"/>
      <sheetName val="X29"/>
      <sheetName val="X30"/>
      <sheetName val="X31"/>
      <sheetName val="X32"/>
      <sheetName val="X33"/>
      <sheetName val="X34"/>
      <sheetName val="X35"/>
      <sheetName val="HTg(KK2019)"/>
      <sheetName val="HTg(KK2019-TT29)"/>
      <sheetName val="HTg"/>
      <sheetName val="foxz"/>
      <sheetName val="NSL"/>
      <sheetName val="CC"/>
      <sheetName val="KT"/>
      <sheetName val="bia"/>
      <sheetName val="01CH"/>
      <sheetName val="02CH"/>
      <sheetName val="03CH"/>
      <sheetName val="04CH"/>
      <sheetName val="05CH"/>
      <sheetName val="06CH"/>
      <sheetName val="07CH"/>
      <sheetName val="08CH"/>
      <sheetName val="09CH"/>
      <sheetName val="10CH"/>
      <sheetName val="11CH"/>
      <sheetName val="12CH"/>
      <sheetName val="12CH(PhuongA2)"/>
      <sheetName val="13CH"/>
      <sheetName val="Tính Thu Chi 2"/>
      <sheetName val="Tính Thu Chi"/>
      <sheetName val="BDQH Kỳ Trước"/>
      <sheetName val="Biến động 2021-20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3">
          <cell r="A3" t="str">
            <v>HUYỆN BẮC MÊ - TỈNH HÀ GIANG</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defaultGridColor="0" view="pageBreakPreview" colorId="0" workbookViewId="0"/>
  </sheetViews>
  <sheetFormatPr defaultRowHeight="14.2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T653"/>
  <sheetViews>
    <sheetView zoomScale="85" zoomScaleNormal="85" workbookViewId="0">
      <pane xSplit="5" ySplit="1" topLeftCell="F113" activePane="bottomRight" state="frozen"/>
      <selection activeCell="E29" sqref="E29"/>
      <selection pane="topRight" activeCell="E29" sqref="E29"/>
      <selection pane="bottomLeft" activeCell="E29" sqref="E29"/>
      <selection pane="bottomRight" activeCell="C3" sqref="C3"/>
    </sheetView>
  </sheetViews>
  <sheetFormatPr defaultColWidth="8" defaultRowHeight="18.75"/>
  <cols>
    <col min="1" max="1" width="6.625" style="353" customWidth="1"/>
    <col min="2" max="2" width="9.125" style="353" hidden="1" customWidth="1"/>
    <col min="3" max="3" width="65.625" style="447" customWidth="1"/>
    <col min="4" max="4" width="8.375" style="353" customWidth="1"/>
    <col min="5" max="5" width="9.5" style="353" customWidth="1"/>
    <col min="6" max="6" width="11.25" style="353" customWidth="1"/>
    <col min="7" max="7" width="6.375" style="353" hidden="1" customWidth="1"/>
    <col min="8" max="8" width="8.5" style="353" hidden="1" customWidth="1"/>
    <col min="9" max="9" width="5.625" style="353" hidden="1" customWidth="1"/>
    <col min="10" max="10" width="8.75" style="353" customWidth="1"/>
    <col min="11" max="11" width="28.875" style="362" customWidth="1"/>
    <col min="12" max="37" width="8.625" style="353" hidden="1" customWidth="1"/>
    <col min="38" max="38" width="9.25" style="353" hidden="1" customWidth="1"/>
    <col min="39" max="41" width="8.25" style="353" hidden="1" customWidth="1"/>
    <col min="42" max="42" width="20.5" style="353" customWidth="1"/>
    <col min="43" max="43" width="28.75" style="353" hidden="1" customWidth="1"/>
    <col min="44" max="44" width="29.375" style="353" hidden="1" customWidth="1"/>
    <col min="45" max="45" width="3.375" style="353" hidden="1" customWidth="1"/>
    <col min="46" max="46" width="19" style="448" customWidth="1"/>
    <col min="47" max="16384" width="8" style="353"/>
  </cols>
  <sheetData>
    <row r="1" spans="1:46" s="340" customFormat="1" ht="25.9" customHeight="1">
      <c r="A1" s="567" t="s">
        <v>324</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row>
    <row r="2" spans="1:46" s="340" customFormat="1" ht="24" customHeight="1">
      <c r="A2" s="568" t="s">
        <v>325</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row>
    <row r="3" spans="1:46" s="346" customFormat="1" ht="112.5">
      <c r="A3" s="341" t="s">
        <v>326</v>
      </c>
      <c r="B3" s="342" t="s">
        <v>327</v>
      </c>
      <c r="C3" s="343" t="s">
        <v>328</v>
      </c>
      <c r="D3" s="343" t="s">
        <v>329</v>
      </c>
      <c r="E3" s="342" t="s">
        <v>330</v>
      </c>
      <c r="F3" s="342" t="s">
        <v>331</v>
      </c>
      <c r="G3" s="342" t="s">
        <v>332</v>
      </c>
      <c r="H3" s="342" t="s">
        <v>333</v>
      </c>
      <c r="I3" s="342" t="s">
        <v>334</v>
      </c>
      <c r="J3" s="342" t="s">
        <v>332</v>
      </c>
      <c r="K3" s="342" t="s">
        <v>335</v>
      </c>
      <c r="L3" s="344" t="s">
        <v>7</v>
      </c>
      <c r="M3" s="344" t="s">
        <v>8</v>
      </c>
      <c r="N3" s="344" t="s">
        <v>10</v>
      </c>
      <c r="O3" s="345" t="s">
        <v>12</v>
      </c>
      <c r="P3" s="345" t="s">
        <v>14</v>
      </c>
      <c r="Q3" s="345" t="s">
        <v>18</v>
      </c>
      <c r="R3" s="345" t="s">
        <v>209</v>
      </c>
      <c r="S3" s="345" t="s">
        <v>210</v>
      </c>
      <c r="T3" s="345" t="s">
        <v>211</v>
      </c>
      <c r="U3" s="345" t="s">
        <v>16</v>
      </c>
      <c r="V3" s="345" t="s">
        <v>17</v>
      </c>
      <c r="W3" s="345" t="s">
        <v>19</v>
      </c>
      <c r="X3" s="345" t="s">
        <v>60</v>
      </c>
      <c r="Y3" s="345" t="s">
        <v>58</v>
      </c>
      <c r="Z3" s="345" t="s">
        <v>25</v>
      </c>
      <c r="AA3" s="345" t="s">
        <v>49</v>
      </c>
      <c r="AB3" s="345" t="s">
        <v>115</v>
      </c>
      <c r="AC3" s="345" t="s">
        <v>45</v>
      </c>
      <c r="AD3" s="345" t="s">
        <v>46</v>
      </c>
      <c r="AE3" s="345" t="s">
        <v>19</v>
      </c>
      <c r="AF3" s="345" t="s">
        <v>47</v>
      </c>
      <c r="AG3" s="345" t="s">
        <v>52</v>
      </c>
      <c r="AH3" s="345" t="s">
        <v>51</v>
      </c>
      <c r="AI3" s="345" t="s">
        <v>55</v>
      </c>
      <c r="AJ3" s="345" t="s">
        <v>50</v>
      </c>
      <c r="AK3" s="345" t="s">
        <v>43</v>
      </c>
      <c r="AL3" s="345" t="s">
        <v>83</v>
      </c>
      <c r="AM3" s="345" t="s">
        <v>41</v>
      </c>
      <c r="AN3" s="345" t="s">
        <v>48</v>
      </c>
      <c r="AO3" s="345" t="s">
        <v>36</v>
      </c>
      <c r="AP3" s="342" t="s">
        <v>336</v>
      </c>
      <c r="AQ3" s="343" t="s">
        <v>337</v>
      </c>
      <c r="AR3" s="342" t="s">
        <v>338</v>
      </c>
      <c r="AS3" s="342" t="s">
        <v>339</v>
      </c>
      <c r="AT3" s="343" t="s">
        <v>340</v>
      </c>
    </row>
    <row r="4" spans="1:46" s="450" customFormat="1">
      <c r="A4" s="449">
        <v>1</v>
      </c>
      <c r="B4" s="449">
        <v>1</v>
      </c>
      <c r="C4" s="449">
        <v>2</v>
      </c>
      <c r="D4" s="449">
        <v>3</v>
      </c>
      <c r="E4" s="449">
        <v>4</v>
      </c>
      <c r="F4" s="449">
        <v>5</v>
      </c>
      <c r="G4" s="449">
        <v>14</v>
      </c>
      <c r="H4" s="449">
        <v>17</v>
      </c>
      <c r="I4" s="449">
        <v>20</v>
      </c>
      <c r="J4" s="449">
        <v>6</v>
      </c>
      <c r="K4" s="449">
        <v>7</v>
      </c>
      <c r="L4" s="450">
        <v>35</v>
      </c>
      <c r="M4" s="450">
        <v>38</v>
      </c>
      <c r="N4" s="450">
        <v>41</v>
      </c>
      <c r="O4" s="450">
        <v>44</v>
      </c>
      <c r="P4" s="450">
        <v>47</v>
      </c>
      <c r="Q4" s="450">
        <v>50</v>
      </c>
      <c r="R4" s="450">
        <v>53</v>
      </c>
      <c r="S4" s="450">
        <v>56</v>
      </c>
      <c r="T4" s="450">
        <v>59</v>
      </c>
      <c r="U4" s="450">
        <v>62</v>
      </c>
      <c r="V4" s="450">
        <v>65</v>
      </c>
      <c r="W4" s="450">
        <v>68</v>
      </c>
      <c r="X4" s="450">
        <v>71</v>
      </c>
      <c r="Y4" s="450">
        <v>74</v>
      </c>
      <c r="Z4" s="450">
        <v>77</v>
      </c>
      <c r="AA4" s="450">
        <v>80</v>
      </c>
      <c r="AB4" s="450">
        <v>83</v>
      </c>
      <c r="AC4" s="450">
        <v>86</v>
      </c>
      <c r="AD4" s="450">
        <v>89</v>
      </c>
      <c r="AE4" s="450">
        <v>92</v>
      </c>
      <c r="AF4" s="450">
        <v>95</v>
      </c>
      <c r="AG4" s="450">
        <v>98</v>
      </c>
      <c r="AH4" s="450">
        <v>101</v>
      </c>
      <c r="AI4" s="450">
        <v>104</v>
      </c>
      <c r="AJ4" s="450">
        <v>107</v>
      </c>
      <c r="AK4" s="450">
        <v>110</v>
      </c>
      <c r="AL4" s="450">
        <v>113</v>
      </c>
      <c r="AM4" s="450">
        <v>116</v>
      </c>
      <c r="AN4" s="450">
        <v>119</v>
      </c>
      <c r="AP4" s="449">
        <v>8</v>
      </c>
      <c r="AQ4" s="449">
        <v>125</v>
      </c>
      <c r="AR4" s="449">
        <v>128</v>
      </c>
      <c r="AS4" s="449">
        <v>131</v>
      </c>
      <c r="AT4" s="449">
        <v>9</v>
      </c>
    </row>
    <row r="5" spans="1:46" s="346" customFormat="1" ht="22.15" customHeight="1">
      <c r="A5" s="347" t="s">
        <v>80</v>
      </c>
      <c r="B5" s="348"/>
      <c r="C5" s="349" t="s">
        <v>341</v>
      </c>
      <c r="D5" s="350" t="s">
        <v>27</v>
      </c>
      <c r="E5" s="350"/>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51"/>
    </row>
    <row r="6" spans="1:46" ht="22.15" customHeight="1">
      <c r="A6" s="423">
        <f>IF(C6="",0,MAX($A$5:A5)+1)</f>
        <v>1</v>
      </c>
      <c r="B6" s="413">
        <v>86</v>
      </c>
      <c r="C6" s="427" t="s">
        <v>342</v>
      </c>
      <c r="D6" s="422" t="s">
        <v>27</v>
      </c>
      <c r="E6" s="429">
        <v>3.0003000000000002</v>
      </c>
      <c r="F6" s="429"/>
      <c r="G6" s="429"/>
      <c r="H6" s="328">
        <f>I6-E6</f>
        <v>0</v>
      </c>
      <c r="I6" s="329">
        <f>J6+F6</f>
        <v>3.0003000000000002</v>
      </c>
      <c r="J6" s="329">
        <f>SUM(L6:P6)+SUM(R6:AN6)</f>
        <v>3.0003000000000002</v>
      </c>
      <c r="K6" s="329" t="str">
        <f>IF(L6&lt;&gt;0,L$3&amp;", ","")&amp;IF(M6&lt;&gt;0,M$3&amp;", ","")&amp;IF(N6&lt;&gt;0,N$3&amp;", ","")&amp;IF(O6&lt;&gt;0,O$3&amp;", ","")&amp;IF(P6&lt;&gt;0,P$3&amp;", ","")&amp;IF(Q6&lt;&gt;0,Q$3&amp;", ","")&amp;IF(R6&lt;&gt;0,R$3&amp;", ","")&amp;IF(S6&lt;&gt;0,S$3&amp;", ","")&amp;IF(T6&lt;&gt;0,T$3&amp;", ","")&amp;IF(U6&lt;&gt;0,U$3&amp;", ","")&amp;IF(V6&lt;&gt;0,V$3&amp;", ","")&amp;IF(W6&lt;&gt;0,W$3&amp;", ","")&amp;IF(X6&lt;&gt;0,X$3&amp;", ","")&amp;IF(Y6&lt;&gt;0,Y$3&amp;", ","")&amp;IF(Z6&lt;&gt;0,Z$3&amp;", ","")&amp;IF(AA6&lt;&gt;0,AA$3&amp;", ","")&amp;IF(AB6&lt;&gt;0,AB$3&amp;", ","")&amp;IF(AC6&lt;&gt;0,AC$3&amp;", ","")&amp;IF(AD6&lt;&gt;0,AD$3&amp;", ","")&amp;IF(AE6&lt;&gt;0,AE$3&amp;", ","")&amp;IF(AF6&lt;&gt;0,AF$3&amp;", ","")&amp;IF(AG6&lt;&gt;0,AG$3&amp;", ","")&amp;IF(AH6&lt;&gt;0,AH$3&amp;", ","")&amp;IF(AI6&lt;&gt;0,AI$3&amp;", ","")&amp;IF(AJ6&lt;&gt;0,AJ$3&amp;", ","")&amp;IF(AK6&lt;&gt;0,AK$3&amp;", ","")&amp;IF(AL6&lt;&gt;0,AL$3&amp;", ","")&amp;IF(AM6&lt;&gt;0,AM$3&amp;", ","")&amp;IF(AN6&lt;&gt;0,AN$3&amp;", ","")</f>
        <v xml:space="preserve">RST, </v>
      </c>
      <c r="L6" s="429"/>
      <c r="M6" s="429"/>
      <c r="N6" s="429"/>
      <c r="O6" s="429"/>
      <c r="P6" s="429"/>
      <c r="Q6" s="334"/>
      <c r="R6" s="334"/>
      <c r="S6" s="429">
        <v>3.0003000000000002</v>
      </c>
      <c r="T6" s="429"/>
      <c r="U6" s="429"/>
      <c r="V6" s="429"/>
      <c r="W6" s="429"/>
      <c r="X6" s="429"/>
      <c r="Y6" s="429"/>
      <c r="Z6" s="429"/>
      <c r="AA6" s="429"/>
      <c r="AB6" s="429"/>
      <c r="AC6" s="429"/>
      <c r="AD6" s="429"/>
      <c r="AE6" s="429"/>
      <c r="AF6" s="429"/>
      <c r="AG6" s="429"/>
      <c r="AH6" s="429"/>
      <c r="AI6" s="429"/>
      <c r="AJ6" s="429"/>
      <c r="AK6" s="429"/>
      <c r="AL6" s="429"/>
      <c r="AM6" s="429"/>
      <c r="AN6" s="429"/>
      <c r="AO6" s="429"/>
      <c r="AP6" s="429" t="s">
        <v>343</v>
      </c>
      <c r="AQ6" s="352" t="s">
        <v>344</v>
      </c>
      <c r="AR6" s="422"/>
      <c r="AS6" s="422"/>
      <c r="AT6" s="422" t="s">
        <v>345</v>
      </c>
    </row>
    <row r="7" spans="1:46" ht="22.15" customHeight="1">
      <c r="A7" s="423">
        <f>IF(C7="",0,MAX($A$5:A6)+1)</f>
        <v>2</v>
      </c>
      <c r="B7" s="335">
        <v>4</v>
      </c>
      <c r="C7" s="354" t="s">
        <v>346</v>
      </c>
      <c r="D7" s="384" t="s">
        <v>27</v>
      </c>
      <c r="E7" s="355">
        <v>2.83</v>
      </c>
      <c r="F7" s="331"/>
      <c r="G7" s="334">
        <v>2.8</v>
      </c>
      <c r="H7" s="328">
        <f t="shared" ref="H7:H78" si="0">I7-E7</f>
        <v>0</v>
      </c>
      <c r="I7" s="329">
        <f t="shared" ref="I7:I78" si="1">J7+F7</f>
        <v>2.83</v>
      </c>
      <c r="J7" s="329">
        <f t="shared" ref="J7:J78" si="2">SUM(L7:P7)+SUM(R7:AN7)</f>
        <v>2.83</v>
      </c>
      <c r="K7" s="329" t="str">
        <f>IF(L7&lt;&gt;0,L$3&amp;", ","")&amp;IF(M7&lt;&gt;0,M$3&amp;", ","")&amp;IF(N7&lt;&gt;0,N$3&amp;", ","")&amp;IF(O7&lt;&gt;0,O$3&amp;", ","")&amp;IF(P7&lt;&gt;0,P$3&amp;", ","")&amp;IF(Q7&lt;&gt;0,Q$3&amp;", ","")&amp;IF(R7&lt;&gt;0,R$3&amp;", ","")&amp;IF(S7&lt;&gt;0,S$3&amp;", ","")&amp;IF(T7&lt;&gt;0,T$3&amp;", ","")&amp;IF(U7&lt;&gt;0,U$3&amp;", ","")&amp;IF(V7&lt;&gt;0,V$3&amp;", ","")&amp;IF(W7&lt;&gt;0,W$3&amp;", ","")&amp;IF(X7&lt;&gt;0,X$3&amp;", ","")&amp;IF(Y7&lt;&gt;0,Y$3&amp;", ","")&amp;IF(Z7&lt;&gt;0,Z$3&amp;", ","")&amp;IF(AA7&lt;&gt;0,AA$3&amp;", ","")&amp;IF(AB7&lt;&gt;0,AB$3&amp;", ","")&amp;IF(AC7&lt;&gt;0,AC$3&amp;", ","")&amp;IF(AD7&lt;&gt;0,AD$3&amp;", ","")&amp;IF(AE7&lt;&gt;0,AE$3&amp;", ","")&amp;IF(AF7&lt;&gt;0,AF$3&amp;", ","")&amp;IF(AG7&lt;&gt;0,AG$3&amp;", ","")&amp;IF(AH7&lt;&gt;0,AH$3&amp;", ","")&amp;IF(AI7&lt;&gt;0,AI$3&amp;", ","")&amp;IF(AJ7&lt;&gt;0,AJ$3&amp;", ","")&amp;IF(AK7&lt;&gt;0,AK$3&amp;", ","")&amp;IF(AL7&lt;&gt;0,AL$3&amp;", ","")&amp;IF(AM7&lt;&gt;0,AM$3&amp;", ","")&amp;IF(AN7&lt;&gt;0,AN$3&amp;", ","")</f>
        <v xml:space="preserve">LUK, HNK, </v>
      </c>
      <c r="L7" s="355"/>
      <c r="M7" s="356">
        <v>0.78</v>
      </c>
      <c r="N7" s="356"/>
      <c r="O7" s="356">
        <v>2.0499999999999998</v>
      </c>
      <c r="P7" s="356"/>
      <c r="Q7" s="356"/>
      <c r="R7" s="333"/>
      <c r="S7" s="333"/>
      <c r="T7" s="356"/>
      <c r="U7" s="356"/>
      <c r="V7" s="333"/>
      <c r="W7" s="356"/>
      <c r="X7" s="356"/>
      <c r="Y7" s="333"/>
      <c r="Z7" s="356"/>
      <c r="AA7" s="333"/>
      <c r="AB7" s="333"/>
      <c r="AC7" s="356"/>
      <c r="AD7" s="356"/>
      <c r="AE7" s="333"/>
      <c r="AF7" s="333"/>
      <c r="AG7" s="333"/>
      <c r="AH7" s="356"/>
      <c r="AI7" s="333"/>
      <c r="AJ7" s="356"/>
      <c r="AK7" s="356"/>
      <c r="AL7" s="356"/>
      <c r="AM7" s="333"/>
      <c r="AN7" s="334"/>
      <c r="AO7" s="334"/>
      <c r="AP7" s="334" t="s">
        <v>347</v>
      </c>
      <c r="AQ7" s="384" t="s">
        <v>348</v>
      </c>
      <c r="AR7" s="384"/>
      <c r="AS7" s="423"/>
      <c r="AT7" s="422" t="s">
        <v>345</v>
      </c>
    </row>
    <row r="8" spans="1:46" ht="22.15" customHeight="1">
      <c r="A8" s="423">
        <f>IF(C8="",0,MAX($A$5:A7)+1)</f>
        <v>3</v>
      </c>
      <c r="B8" s="415">
        <v>1</v>
      </c>
      <c r="C8" s="357" t="s">
        <v>349</v>
      </c>
      <c r="D8" s="446" t="s">
        <v>27</v>
      </c>
      <c r="E8" s="329">
        <v>2.9891999999999999</v>
      </c>
      <c r="F8" s="329"/>
      <c r="G8" s="329"/>
      <c r="H8" s="328">
        <f t="shared" si="0"/>
        <v>0</v>
      </c>
      <c r="I8" s="329">
        <f t="shared" si="1"/>
        <v>2.9891999999999999</v>
      </c>
      <c r="J8" s="329">
        <f t="shared" si="2"/>
        <v>2.9891999999999999</v>
      </c>
      <c r="K8" s="329" t="str">
        <f t="shared" ref="K8:K68" si="3">IF(L8&lt;&gt;0,L$3&amp;", ","")&amp;IF(M8&lt;&gt;0,M$3&amp;", ","")&amp;IF(N8&lt;&gt;0,N$3&amp;", ","")&amp;IF(O8&lt;&gt;0,O$3&amp;", ","")&amp;IF(P8&lt;&gt;0,P$3&amp;", ","")&amp;IF(Q8&lt;&gt;0,Q$3&amp;", ","")&amp;IF(R8&lt;&gt;0,R$3&amp;", ","")&amp;IF(S8&lt;&gt;0,S$3&amp;", ","")&amp;IF(T8&lt;&gt;0,T$3&amp;", ","")&amp;IF(U8&lt;&gt;0,U$3&amp;", ","")&amp;IF(V8&lt;&gt;0,V$3&amp;", ","")&amp;IF(W8&lt;&gt;0,W$3&amp;", ","")&amp;IF(X8&lt;&gt;0,X$3&amp;", ","")&amp;IF(Y8&lt;&gt;0,Y$3&amp;", ","")&amp;IF(Z8&lt;&gt;0,Z$3&amp;", ","")&amp;IF(AA8&lt;&gt;0,AA$3&amp;", ","")&amp;IF(AB8&lt;&gt;0,AB$3&amp;", ","")&amp;IF(AC8&lt;&gt;0,AC$3&amp;", ","")&amp;IF(AD8&lt;&gt;0,AD$3&amp;", ","")&amp;IF(AE8&lt;&gt;0,AE$3&amp;", ","")&amp;IF(AF8&lt;&gt;0,AF$3&amp;", ","")&amp;IF(AG8&lt;&gt;0,AG$3&amp;", ","")&amp;IF(AH8&lt;&gt;0,AH$3&amp;", ","")&amp;IF(AI8&lt;&gt;0,AI$3&amp;", ","")&amp;IF(AJ8&lt;&gt;0,AJ$3&amp;", ","")&amp;IF(AK8&lt;&gt;0,AK$3&amp;", ","")&amp;IF(AL8&lt;&gt;0,AL$3&amp;", ","")&amp;IF(AM8&lt;&gt;0,AM$3&amp;", ","")&amp;IF(AN8&lt;&gt;0,AN$3&amp;", ","")</f>
        <v xml:space="preserve">HNK, RSN, CSD, </v>
      </c>
      <c r="L8" s="329"/>
      <c r="M8" s="358"/>
      <c r="N8" s="358"/>
      <c r="O8" s="358">
        <v>0.1706</v>
      </c>
      <c r="P8" s="358"/>
      <c r="Q8" s="358"/>
      <c r="R8" s="358">
        <v>1.3887</v>
      </c>
      <c r="S8" s="358"/>
      <c r="T8" s="358"/>
      <c r="U8" s="358"/>
      <c r="V8" s="358"/>
      <c r="W8" s="358"/>
      <c r="X8" s="358"/>
      <c r="Y8" s="358"/>
      <c r="Z8" s="358"/>
      <c r="AA8" s="358"/>
      <c r="AB8" s="358"/>
      <c r="AC8" s="358"/>
      <c r="AD8" s="358"/>
      <c r="AE8" s="358"/>
      <c r="AF8" s="358"/>
      <c r="AG8" s="358"/>
      <c r="AH8" s="358"/>
      <c r="AI8" s="358"/>
      <c r="AJ8" s="358"/>
      <c r="AK8" s="358"/>
      <c r="AL8" s="358">
        <v>1.4298999999999999</v>
      </c>
      <c r="AM8" s="358"/>
      <c r="AN8" s="358"/>
      <c r="AO8" s="358"/>
      <c r="AP8" s="329" t="s">
        <v>350</v>
      </c>
      <c r="AQ8" s="422" t="s">
        <v>351</v>
      </c>
      <c r="AR8" s="422" t="s">
        <v>352</v>
      </c>
      <c r="AS8" s="422"/>
      <c r="AT8" s="359" t="s">
        <v>353</v>
      </c>
    </row>
    <row r="9" spans="1:46" s="362" customFormat="1" ht="22.15" customHeight="1">
      <c r="A9" s="384">
        <f>IF(C9="",0,MAX($A$5:A8)+1)</f>
        <v>4</v>
      </c>
      <c r="B9" s="335">
        <v>1</v>
      </c>
      <c r="C9" s="360" t="s">
        <v>354</v>
      </c>
      <c r="D9" s="361" t="s">
        <v>27</v>
      </c>
      <c r="E9" s="387">
        <v>0.02</v>
      </c>
      <c r="F9" s="331"/>
      <c r="G9" s="387">
        <v>0.02</v>
      </c>
      <c r="H9" s="328">
        <f t="shared" si="0"/>
        <v>0</v>
      </c>
      <c r="I9" s="329">
        <f t="shared" si="1"/>
        <v>0.02</v>
      </c>
      <c r="J9" s="329">
        <f t="shared" si="2"/>
        <v>0.02</v>
      </c>
      <c r="K9" s="329" t="str">
        <f t="shared" si="3"/>
        <v xml:space="preserve">HNK, </v>
      </c>
      <c r="L9" s="329"/>
      <c r="M9" s="387"/>
      <c r="N9" s="387"/>
      <c r="O9" s="387">
        <v>0.02</v>
      </c>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t="s">
        <v>355</v>
      </c>
      <c r="AQ9" s="361" t="s">
        <v>356</v>
      </c>
      <c r="AR9" s="384"/>
      <c r="AS9" s="384"/>
      <c r="AT9" s="331" t="s">
        <v>353</v>
      </c>
    </row>
    <row r="10" spans="1:46" ht="22.15" customHeight="1">
      <c r="A10" s="423">
        <f>IF(C10="",0,MAX($A$5:A9)+1)</f>
        <v>5</v>
      </c>
      <c r="B10" s="415">
        <v>1</v>
      </c>
      <c r="C10" s="357" t="s">
        <v>357</v>
      </c>
      <c r="D10" s="446" t="s">
        <v>27</v>
      </c>
      <c r="E10" s="329">
        <v>3.0164</v>
      </c>
      <c r="F10" s="329"/>
      <c r="G10" s="329"/>
      <c r="H10" s="328">
        <f t="shared" si="0"/>
        <v>0</v>
      </c>
      <c r="I10" s="329">
        <f t="shared" si="1"/>
        <v>3.0164</v>
      </c>
      <c r="J10" s="329">
        <f t="shared" si="2"/>
        <v>3.0164</v>
      </c>
      <c r="K10" s="329" t="str">
        <f t="shared" si="3"/>
        <v xml:space="preserve">RSN, CSD, </v>
      </c>
      <c r="L10" s="329"/>
      <c r="M10" s="358"/>
      <c r="N10" s="358"/>
      <c r="O10" s="329"/>
      <c r="P10" s="358"/>
      <c r="Q10" s="334"/>
      <c r="R10" s="334">
        <v>1.4898</v>
      </c>
      <c r="S10" s="358"/>
      <c r="T10" s="358"/>
      <c r="U10" s="358"/>
      <c r="V10" s="358"/>
      <c r="W10" s="358"/>
      <c r="X10" s="358"/>
      <c r="Y10" s="358"/>
      <c r="Z10" s="358"/>
      <c r="AA10" s="358"/>
      <c r="AB10" s="358"/>
      <c r="AC10" s="358"/>
      <c r="AD10" s="358"/>
      <c r="AE10" s="358"/>
      <c r="AF10" s="358"/>
      <c r="AG10" s="358"/>
      <c r="AH10" s="358"/>
      <c r="AI10" s="358"/>
      <c r="AJ10" s="358"/>
      <c r="AK10" s="358"/>
      <c r="AL10" s="358">
        <v>1.5266</v>
      </c>
      <c r="AM10" s="358"/>
      <c r="AN10" s="358"/>
      <c r="AO10" s="358"/>
      <c r="AP10" s="329" t="s">
        <v>355</v>
      </c>
      <c r="AQ10" s="422" t="s">
        <v>358</v>
      </c>
      <c r="AR10" s="422"/>
      <c r="AS10" s="422"/>
      <c r="AT10" s="446" t="s">
        <v>345</v>
      </c>
    </row>
    <row r="11" spans="1:46" ht="22.15" customHeight="1">
      <c r="A11" s="423">
        <f>IF(C11="",0,MAX($A$5:A10)+1)</f>
        <v>6</v>
      </c>
      <c r="B11" s="413">
        <v>17</v>
      </c>
      <c r="C11" s="427" t="s">
        <v>359</v>
      </c>
      <c r="D11" s="422" t="s">
        <v>27</v>
      </c>
      <c r="E11" s="429">
        <v>3.0851999999999999</v>
      </c>
      <c r="F11" s="429"/>
      <c r="G11" s="429"/>
      <c r="H11" s="328">
        <f t="shared" si="0"/>
        <v>0</v>
      </c>
      <c r="I11" s="329">
        <f t="shared" si="1"/>
        <v>3.0851999999999999</v>
      </c>
      <c r="J11" s="329">
        <f t="shared" si="2"/>
        <v>3.0851999999999999</v>
      </c>
      <c r="K11" s="329" t="str">
        <f t="shared" si="3"/>
        <v xml:space="preserve">HNK, </v>
      </c>
      <c r="L11" s="429"/>
      <c r="M11" s="429"/>
      <c r="N11" s="429"/>
      <c r="O11" s="429">
        <v>3.0851999999999999</v>
      </c>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t="s">
        <v>360</v>
      </c>
      <c r="AQ11" s="422"/>
      <c r="AR11" s="422"/>
      <c r="AS11" s="422"/>
      <c r="AT11" s="422" t="s">
        <v>345</v>
      </c>
    </row>
    <row r="12" spans="1:46" ht="22.15" customHeight="1">
      <c r="A12" s="423">
        <f>IF(C12="",0,MAX($A$5:A11)+1)</f>
        <v>7</v>
      </c>
      <c r="B12" s="413">
        <v>1</v>
      </c>
      <c r="C12" s="427" t="s">
        <v>361</v>
      </c>
      <c r="D12" s="422" t="s">
        <v>27</v>
      </c>
      <c r="E12" s="429">
        <v>3.3460999999999999</v>
      </c>
      <c r="F12" s="429"/>
      <c r="G12" s="429"/>
      <c r="H12" s="328">
        <f t="shared" si="0"/>
        <v>0</v>
      </c>
      <c r="I12" s="329">
        <f t="shared" si="1"/>
        <v>3.3460999999999999</v>
      </c>
      <c r="J12" s="329">
        <f t="shared" si="2"/>
        <v>3.3460999999999999</v>
      </c>
      <c r="K12" s="329" t="str">
        <f t="shared" si="3"/>
        <v xml:space="preserve">HNK, </v>
      </c>
      <c r="L12" s="429"/>
      <c r="M12" s="429"/>
      <c r="N12" s="429"/>
      <c r="O12" s="429">
        <v>3.3460999999999999</v>
      </c>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t="s">
        <v>362</v>
      </c>
      <c r="AQ12" s="422"/>
      <c r="AR12" s="422"/>
      <c r="AS12" s="422"/>
      <c r="AT12" s="422" t="s">
        <v>345</v>
      </c>
    </row>
    <row r="13" spans="1:46" ht="22.15" customHeight="1">
      <c r="A13" s="423">
        <f>IF(C13="",0,MAX($A$5:A12)+1)</f>
        <v>8</v>
      </c>
      <c r="B13" s="413">
        <v>1</v>
      </c>
      <c r="C13" s="427" t="s">
        <v>363</v>
      </c>
      <c r="D13" s="422" t="s">
        <v>27</v>
      </c>
      <c r="E13" s="429">
        <v>3.45</v>
      </c>
      <c r="F13" s="429"/>
      <c r="G13" s="429"/>
      <c r="H13" s="328">
        <f t="shared" si="0"/>
        <v>0</v>
      </c>
      <c r="I13" s="329">
        <f t="shared" si="1"/>
        <v>3.45</v>
      </c>
      <c r="J13" s="329">
        <f t="shared" si="2"/>
        <v>3.45</v>
      </c>
      <c r="K13" s="329" t="str">
        <f t="shared" si="3"/>
        <v xml:space="preserve">HNK, CSD, </v>
      </c>
      <c r="L13" s="429"/>
      <c r="M13" s="429"/>
      <c r="N13" s="429"/>
      <c r="O13" s="429">
        <v>0.12909999999999999</v>
      </c>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v>3.3209</v>
      </c>
      <c r="AM13" s="429"/>
      <c r="AN13" s="429"/>
      <c r="AO13" s="429"/>
      <c r="AP13" s="429" t="s">
        <v>364</v>
      </c>
      <c r="AQ13" s="422"/>
      <c r="AR13" s="422"/>
      <c r="AS13" s="422"/>
      <c r="AT13" s="422" t="s">
        <v>345</v>
      </c>
    </row>
    <row r="14" spans="1:46" ht="22.15" customHeight="1">
      <c r="A14" s="423">
        <f>IF(C14="",0,MAX($A$5:A13)+1)</f>
        <v>9</v>
      </c>
      <c r="B14" s="413">
        <v>11</v>
      </c>
      <c r="C14" s="427" t="s">
        <v>365</v>
      </c>
      <c r="D14" s="422" t="s">
        <v>27</v>
      </c>
      <c r="E14" s="429">
        <v>2.8673999999999999</v>
      </c>
      <c r="F14" s="429"/>
      <c r="G14" s="429"/>
      <c r="H14" s="328">
        <f t="shared" si="0"/>
        <v>0</v>
      </c>
      <c r="I14" s="329">
        <f t="shared" si="1"/>
        <v>2.8673999999999999</v>
      </c>
      <c r="J14" s="329">
        <f t="shared" si="2"/>
        <v>2.8673999999999999</v>
      </c>
      <c r="K14" s="329" t="str">
        <f t="shared" si="3"/>
        <v xml:space="preserve">HNK, CSD, </v>
      </c>
      <c r="L14" s="429"/>
      <c r="M14" s="429"/>
      <c r="N14" s="429"/>
      <c r="O14" s="429">
        <v>2.4779</v>
      </c>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v>0.38950000000000001</v>
      </c>
      <c r="AM14" s="429"/>
      <c r="AN14" s="429"/>
      <c r="AO14" s="429"/>
      <c r="AP14" s="429" t="s">
        <v>366</v>
      </c>
      <c r="AQ14" s="422"/>
      <c r="AR14" s="422"/>
      <c r="AS14" s="422"/>
      <c r="AT14" s="422" t="s">
        <v>345</v>
      </c>
    </row>
    <row r="15" spans="1:46" ht="22.15" customHeight="1">
      <c r="A15" s="423">
        <f>IF(C15="",0,MAX($A$5:A14)+1)</f>
        <v>10</v>
      </c>
      <c r="B15" s="423">
        <v>1</v>
      </c>
      <c r="C15" s="332" t="s">
        <v>367</v>
      </c>
      <c r="D15" s="423" t="s">
        <v>27</v>
      </c>
      <c r="E15" s="429">
        <v>3.5297999999999998</v>
      </c>
      <c r="F15" s="429"/>
      <c r="G15" s="429"/>
      <c r="H15" s="328">
        <f t="shared" si="0"/>
        <v>0</v>
      </c>
      <c r="I15" s="329">
        <f t="shared" si="1"/>
        <v>3.5297999999999998</v>
      </c>
      <c r="J15" s="329">
        <f t="shared" si="2"/>
        <v>3.5297999999999998</v>
      </c>
      <c r="K15" s="329" t="str">
        <f t="shared" si="3"/>
        <v xml:space="preserve">RSN, </v>
      </c>
      <c r="L15" s="429"/>
      <c r="M15" s="429"/>
      <c r="N15" s="429"/>
      <c r="O15" s="429"/>
      <c r="P15" s="429"/>
      <c r="Q15" s="429"/>
      <c r="R15" s="429">
        <v>3.5297999999999998</v>
      </c>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t="s">
        <v>368</v>
      </c>
      <c r="AQ15" s="384" t="s">
        <v>369</v>
      </c>
      <c r="AR15" s="422"/>
      <c r="AS15" s="422"/>
      <c r="AT15" s="422" t="s">
        <v>345</v>
      </c>
    </row>
    <row r="16" spans="1:46" ht="22.15" customHeight="1">
      <c r="A16" s="423">
        <f>IF(C16="",0,MAX($A$5:A15)+1)</f>
        <v>11</v>
      </c>
      <c r="B16" s="413">
        <v>1</v>
      </c>
      <c r="C16" s="427" t="s">
        <v>370</v>
      </c>
      <c r="D16" s="422" t="s">
        <v>27</v>
      </c>
      <c r="E16" s="429">
        <v>3.7336</v>
      </c>
      <c r="F16" s="429"/>
      <c r="G16" s="429"/>
      <c r="H16" s="328">
        <f t="shared" si="0"/>
        <v>0</v>
      </c>
      <c r="I16" s="329">
        <f t="shared" si="1"/>
        <v>3.7336</v>
      </c>
      <c r="J16" s="329">
        <f t="shared" si="2"/>
        <v>3.7336</v>
      </c>
      <c r="K16" s="329" t="str">
        <f t="shared" si="3"/>
        <v xml:space="preserve">HNK, </v>
      </c>
      <c r="L16" s="429"/>
      <c r="M16" s="429"/>
      <c r="N16" s="429"/>
      <c r="O16" s="429">
        <v>3.7336</v>
      </c>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t="s">
        <v>371</v>
      </c>
      <c r="AQ16" s="422"/>
      <c r="AR16" s="422"/>
      <c r="AS16" s="422"/>
      <c r="AT16" s="422" t="s">
        <v>345</v>
      </c>
    </row>
    <row r="17" spans="1:46" ht="22.15" customHeight="1">
      <c r="A17" s="423">
        <f>IF(C17="",0,MAX($A$5:A16)+1)</f>
        <v>12</v>
      </c>
      <c r="B17" s="413">
        <v>30</v>
      </c>
      <c r="C17" s="427" t="s">
        <v>372</v>
      </c>
      <c r="D17" s="422" t="s">
        <v>27</v>
      </c>
      <c r="E17" s="429">
        <v>3.0021</v>
      </c>
      <c r="F17" s="429"/>
      <c r="G17" s="429"/>
      <c r="H17" s="328">
        <f t="shared" si="0"/>
        <v>0</v>
      </c>
      <c r="I17" s="329">
        <f t="shared" si="1"/>
        <v>3.0021</v>
      </c>
      <c r="J17" s="329">
        <f t="shared" si="2"/>
        <v>3.0021</v>
      </c>
      <c r="K17" s="329" t="str">
        <f t="shared" si="3"/>
        <v xml:space="preserve">HNK, RST, </v>
      </c>
      <c r="L17" s="429"/>
      <c r="M17" s="429"/>
      <c r="N17" s="429"/>
      <c r="O17" s="429">
        <v>0.28109999999999991</v>
      </c>
      <c r="P17" s="429"/>
      <c r="Q17" s="333"/>
      <c r="R17" s="333"/>
      <c r="S17" s="429">
        <v>2.7210000000000001</v>
      </c>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t="s">
        <v>373</v>
      </c>
      <c r="AQ17" s="422"/>
      <c r="AR17" s="422"/>
      <c r="AS17" s="422"/>
      <c r="AT17" s="422" t="s">
        <v>345</v>
      </c>
    </row>
    <row r="18" spans="1:46" ht="40.15" customHeight="1">
      <c r="A18" s="423">
        <f>IF(C18="",0,MAX($A$5:A17)+1)</f>
        <v>13</v>
      </c>
      <c r="B18" s="413">
        <v>16</v>
      </c>
      <c r="C18" s="363" t="s">
        <v>374</v>
      </c>
      <c r="D18" s="337" t="s">
        <v>27</v>
      </c>
      <c r="E18" s="334">
        <v>2.5499999999999998</v>
      </c>
      <c r="F18" s="429"/>
      <c r="G18" s="334"/>
      <c r="H18" s="328">
        <f t="shared" si="0"/>
        <v>0</v>
      </c>
      <c r="I18" s="329">
        <f t="shared" si="1"/>
        <v>2.5499999999999998</v>
      </c>
      <c r="J18" s="329">
        <f t="shared" si="2"/>
        <v>2.5499999999999998</v>
      </c>
      <c r="K18" s="329" t="str">
        <f t="shared" si="3"/>
        <v xml:space="preserve">RSN, </v>
      </c>
      <c r="L18" s="329"/>
      <c r="M18" s="334"/>
      <c r="N18" s="334"/>
      <c r="O18" s="334"/>
      <c r="P18" s="334"/>
      <c r="Q18" s="333"/>
      <c r="R18" s="333">
        <v>2.5499999999999998</v>
      </c>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t="s">
        <v>375</v>
      </c>
      <c r="AQ18" s="422" t="s">
        <v>376</v>
      </c>
      <c r="AR18" s="364"/>
      <c r="AS18" s="422"/>
      <c r="AT18" s="384" t="s">
        <v>353</v>
      </c>
    </row>
    <row r="19" spans="1:46" ht="40.15" customHeight="1">
      <c r="A19" s="423">
        <f>IF(C19="",0,MAX($A$5:A18)+1)</f>
        <v>14</v>
      </c>
      <c r="B19" s="413">
        <v>1</v>
      </c>
      <c r="C19" s="427" t="s">
        <v>377</v>
      </c>
      <c r="D19" s="422" t="s">
        <v>27</v>
      </c>
      <c r="E19" s="429">
        <v>22.130799999999997</v>
      </c>
      <c r="F19" s="429"/>
      <c r="G19" s="429"/>
      <c r="H19" s="328">
        <f t="shared" si="0"/>
        <v>0</v>
      </c>
      <c r="I19" s="329">
        <f t="shared" si="1"/>
        <v>22.130799999999997</v>
      </c>
      <c r="J19" s="329">
        <f t="shared" si="2"/>
        <v>22.130799999999997</v>
      </c>
      <c r="K19" s="329" t="str">
        <f t="shared" si="3"/>
        <v xml:space="preserve">LUK, HNK, RSN, RST, ONT, DGT, DTL, CSD, </v>
      </c>
      <c r="L19" s="429"/>
      <c r="M19" s="429">
        <v>1.4393</v>
      </c>
      <c r="N19" s="429"/>
      <c r="O19" s="429">
        <v>3.5975999999999999</v>
      </c>
      <c r="P19" s="429"/>
      <c r="Q19" s="429"/>
      <c r="R19" s="429">
        <v>11.073700000000001</v>
      </c>
      <c r="S19" s="429">
        <v>0.22209999999999999</v>
      </c>
      <c r="T19" s="429"/>
      <c r="U19" s="429"/>
      <c r="V19" s="429"/>
      <c r="W19" s="429"/>
      <c r="X19" s="429">
        <v>0.2198</v>
      </c>
      <c r="Y19" s="429"/>
      <c r="Z19" s="429"/>
      <c r="AA19" s="429"/>
      <c r="AB19" s="429"/>
      <c r="AC19" s="429">
        <v>1.3535999999999999</v>
      </c>
      <c r="AD19" s="429">
        <v>0.30869999999999997</v>
      </c>
      <c r="AE19" s="429"/>
      <c r="AF19" s="429"/>
      <c r="AG19" s="429"/>
      <c r="AH19" s="429"/>
      <c r="AI19" s="429"/>
      <c r="AJ19" s="429"/>
      <c r="AK19" s="429"/>
      <c r="AL19" s="429">
        <v>3.9159999999999999</v>
      </c>
      <c r="AM19" s="429"/>
      <c r="AN19" s="429"/>
      <c r="AO19" s="429"/>
      <c r="AP19" s="429" t="s">
        <v>378</v>
      </c>
      <c r="AQ19" s="422"/>
      <c r="AR19" s="422"/>
      <c r="AS19" s="422"/>
      <c r="AT19" s="422" t="s">
        <v>345</v>
      </c>
    </row>
    <row r="20" spans="1:46" s="370" customFormat="1" ht="22.15" customHeight="1">
      <c r="A20" s="365" t="s">
        <v>81</v>
      </c>
      <c r="B20" s="366"/>
      <c r="C20" s="367" t="s">
        <v>379</v>
      </c>
      <c r="D20" s="368"/>
      <c r="E20" s="369"/>
      <c r="F20" s="369"/>
      <c r="G20" s="369"/>
      <c r="H20" s="328">
        <f t="shared" si="0"/>
        <v>0</v>
      </c>
      <c r="I20" s="329">
        <f t="shared" si="1"/>
        <v>0</v>
      </c>
      <c r="J20" s="329">
        <f t="shared" si="2"/>
        <v>0</v>
      </c>
      <c r="K20" s="329" t="str">
        <f t="shared" si="3"/>
        <v/>
      </c>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8"/>
      <c r="AR20" s="368"/>
      <c r="AS20" s="368"/>
      <c r="AT20" s="368"/>
    </row>
    <row r="21" spans="1:46" ht="22.15" customHeight="1">
      <c r="A21" s="423">
        <f>IF(C21="",0,MAX($A$5:A20)+1)</f>
        <v>15</v>
      </c>
      <c r="B21" s="371">
        <v>9</v>
      </c>
      <c r="C21" s="332" t="s">
        <v>380</v>
      </c>
      <c r="D21" s="384" t="s">
        <v>29</v>
      </c>
      <c r="E21" s="333">
        <v>0.1</v>
      </c>
      <c r="F21" s="333"/>
      <c r="G21" s="333">
        <v>0.1</v>
      </c>
      <c r="H21" s="328">
        <f t="shared" si="0"/>
        <v>0</v>
      </c>
      <c r="I21" s="329">
        <f t="shared" si="1"/>
        <v>0.1</v>
      </c>
      <c r="J21" s="329">
        <f t="shared" si="2"/>
        <v>0.1</v>
      </c>
      <c r="K21" s="329" t="str">
        <f t="shared" si="3"/>
        <v xml:space="preserve">TSC, </v>
      </c>
      <c r="L21" s="333"/>
      <c r="M21" s="333"/>
      <c r="N21" s="333"/>
      <c r="O21" s="333"/>
      <c r="P21" s="333"/>
      <c r="Q21" s="333"/>
      <c r="R21" s="333"/>
      <c r="S21" s="333"/>
      <c r="T21" s="333"/>
      <c r="U21" s="333"/>
      <c r="V21" s="333"/>
      <c r="W21" s="333"/>
      <c r="X21" s="333"/>
      <c r="Y21" s="333"/>
      <c r="Z21" s="333">
        <v>0.1</v>
      </c>
      <c r="AA21" s="333"/>
      <c r="AB21" s="333"/>
      <c r="AC21" s="333"/>
      <c r="AD21" s="333"/>
      <c r="AE21" s="333"/>
      <c r="AF21" s="333"/>
      <c r="AG21" s="333"/>
      <c r="AH21" s="333"/>
      <c r="AI21" s="333"/>
      <c r="AJ21" s="333"/>
      <c r="AK21" s="333"/>
      <c r="AL21" s="333"/>
      <c r="AM21" s="333"/>
      <c r="AN21" s="333"/>
      <c r="AO21" s="333"/>
      <c r="AP21" s="333" t="s">
        <v>347</v>
      </c>
      <c r="AQ21" s="384"/>
      <c r="AR21" s="384"/>
      <c r="AS21" s="423"/>
      <c r="AT21" s="422" t="s">
        <v>345</v>
      </c>
    </row>
    <row r="22" spans="1:46" ht="22.15" customHeight="1">
      <c r="A22" s="423">
        <f>IF(C22="",0,MAX($A$5:A21)+1)</f>
        <v>16</v>
      </c>
      <c r="B22" s="422">
        <v>17</v>
      </c>
      <c r="C22" s="427" t="s">
        <v>381</v>
      </c>
      <c r="D22" s="422" t="s">
        <v>29</v>
      </c>
      <c r="E22" s="429">
        <v>0.09</v>
      </c>
      <c r="F22" s="429"/>
      <c r="G22" s="429"/>
      <c r="H22" s="328">
        <f t="shared" si="0"/>
        <v>0</v>
      </c>
      <c r="I22" s="329">
        <f t="shared" si="1"/>
        <v>0.09</v>
      </c>
      <c r="J22" s="329">
        <f t="shared" si="2"/>
        <v>0.09</v>
      </c>
      <c r="K22" s="329" t="str">
        <f t="shared" si="3"/>
        <v xml:space="preserve">HNK, TSC, </v>
      </c>
      <c r="L22" s="429"/>
      <c r="M22" s="429"/>
      <c r="N22" s="429"/>
      <c r="O22" s="429">
        <v>6.2700000000000006E-2</v>
      </c>
      <c r="P22" s="429"/>
      <c r="Q22" s="429"/>
      <c r="R22" s="429"/>
      <c r="S22" s="429"/>
      <c r="T22" s="429"/>
      <c r="U22" s="429"/>
      <c r="V22" s="429"/>
      <c r="W22" s="429"/>
      <c r="X22" s="429"/>
      <c r="Y22" s="429"/>
      <c r="Z22" s="429">
        <v>2.7299999999999991E-2</v>
      </c>
      <c r="AA22" s="429"/>
      <c r="AB22" s="429"/>
      <c r="AC22" s="429"/>
      <c r="AD22" s="429"/>
      <c r="AE22" s="429"/>
      <c r="AF22" s="429"/>
      <c r="AG22" s="429"/>
      <c r="AH22" s="429"/>
      <c r="AI22" s="429"/>
      <c r="AJ22" s="429"/>
      <c r="AK22" s="429"/>
      <c r="AL22" s="429"/>
      <c r="AM22" s="429"/>
      <c r="AN22" s="429"/>
      <c r="AO22" s="429"/>
      <c r="AP22" s="429" t="s">
        <v>350</v>
      </c>
      <c r="AQ22" s="422"/>
      <c r="AR22" s="422"/>
      <c r="AS22" s="422"/>
      <c r="AT22" s="422" t="s">
        <v>345</v>
      </c>
    </row>
    <row r="23" spans="1:46" ht="22.15" customHeight="1">
      <c r="A23" s="423">
        <f>IF(C23="",0,MAX($A$5:A22)+1)</f>
        <v>17</v>
      </c>
      <c r="B23" s="413">
        <v>8</v>
      </c>
      <c r="C23" s="427" t="s">
        <v>382</v>
      </c>
      <c r="D23" s="422" t="s">
        <v>29</v>
      </c>
      <c r="E23" s="429">
        <v>0.18779999999999999</v>
      </c>
      <c r="F23" s="429"/>
      <c r="G23" s="429"/>
      <c r="H23" s="328">
        <f t="shared" si="0"/>
        <v>0</v>
      </c>
      <c r="I23" s="329">
        <f t="shared" si="1"/>
        <v>0.18779999999999999</v>
      </c>
      <c r="J23" s="329">
        <f t="shared" si="2"/>
        <v>0.18779999999999999</v>
      </c>
      <c r="K23" s="329" t="str">
        <f t="shared" si="3"/>
        <v xml:space="preserve">HNK, TSC, </v>
      </c>
      <c r="L23" s="429"/>
      <c r="M23" s="429"/>
      <c r="N23" s="429"/>
      <c r="O23" s="429">
        <v>0.1578</v>
      </c>
      <c r="P23" s="429"/>
      <c r="Q23" s="333"/>
      <c r="R23" s="333"/>
      <c r="S23" s="429"/>
      <c r="T23" s="429"/>
      <c r="U23" s="429"/>
      <c r="V23" s="429"/>
      <c r="W23" s="429"/>
      <c r="X23" s="429"/>
      <c r="Y23" s="429"/>
      <c r="Z23" s="429">
        <v>0.03</v>
      </c>
      <c r="AA23" s="429"/>
      <c r="AB23" s="429"/>
      <c r="AC23" s="429"/>
      <c r="AD23" s="429"/>
      <c r="AE23" s="429"/>
      <c r="AF23" s="429"/>
      <c r="AG23" s="429"/>
      <c r="AH23" s="429"/>
      <c r="AI23" s="429"/>
      <c r="AJ23" s="429"/>
      <c r="AK23" s="429"/>
      <c r="AL23" s="429"/>
      <c r="AM23" s="429"/>
      <c r="AN23" s="429"/>
      <c r="AO23" s="429"/>
      <c r="AP23" s="429" t="s">
        <v>355</v>
      </c>
      <c r="AQ23" s="422"/>
      <c r="AR23" s="422"/>
      <c r="AS23" s="422"/>
      <c r="AT23" s="446" t="s">
        <v>345</v>
      </c>
    </row>
    <row r="24" spans="1:46" ht="22.15" customHeight="1">
      <c r="A24" s="423">
        <f>IF(C24="",0,MAX($A$5:A23)+1)</f>
        <v>18</v>
      </c>
      <c r="B24" s="413">
        <v>32</v>
      </c>
      <c r="C24" s="427" t="s">
        <v>383</v>
      </c>
      <c r="D24" s="422" t="s">
        <v>29</v>
      </c>
      <c r="E24" s="429">
        <v>0.44</v>
      </c>
      <c r="F24" s="429"/>
      <c r="G24" s="429"/>
      <c r="H24" s="328">
        <f t="shared" si="0"/>
        <v>0</v>
      </c>
      <c r="I24" s="329">
        <f t="shared" si="1"/>
        <v>0.44</v>
      </c>
      <c r="J24" s="329">
        <f t="shared" si="2"/>
        <v>0.44</v>
      </c>
      <c r="K24" s="329" t="str">
        <f t="shared" si="3"/>
        <v xml:space="preserve">CSD, </v>
      </c>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v>0.44</v>
      </c>
      <c r="AM24" s="429"/>
      <c r="AN24" s="429"/>
      <c r="AO24" s="429"/>
      <c r="AP24" s="429" t="s">
        <v>355</v>
      </c>
      <c r="AQ24" s="422"/>
      <c r="AR24" s="422"/>
      <c r="AS24" s="422"/>
      <c r="AT24" s="446" t="s">
        <v>345</v>
      </c>
    </row>
    <row r="25" spans="1:46" ht="22.15" customHeight="1">
      <c r="A25" s="423">
        <f>IF(C25="",0,MAX($A$5:A24)+1)</f>
        <v>19</v>
      </c>
      <c r="B25" s="413">
        <v>8</v>
      </c>
      <c r="C25" s="427" t="s">
        <v>384</v>
      </c>
      <c r="D25" s="422" t="s">
        <v>29</v>
      </c>
      <c r="E25" s="429">
        <v>0.20699999999999999</v>
      </c>
      <c r="F25" s="429"/>
      <c r="G25" s="429"/>
      <c r="H25" s="328">
        <f t="shared" si="0"/>
        <v>0</v>
      </c>
      <c r="I25" s="329">
        <f t="shared" si="1"/>
        <v>0.20699999999999999</v>
      </c>
      <c r="J25" s="329">
        <f t="shared" si="2"/>
        <v>0.20699999999999999</v>
      </c>
      <c r="K25" s="329" t="str">
        <f t="shared" si="3"/>
        <v xml:space="preserve">DGD, </v>
      </c>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v>0.20699999999999999</v>
      </c>
      <c r="AI25" s="429"/>
      <c r="AJ25" s="429"/>
      <c r="AK25" s="429"/>
      <c r="AL25" s="429"/>
      <c r="AM25" s="429"/>
      <c r="AN25" s="429"/>
      <c r="AO25" s="429"/>
      <c r="AP25" s="429" t="s">
        <v>360</v>
      </c>
      <c r="AQ25" s="422"/>
      <c r="AR25" s="422"/>
      <c r="AS25" s="422"/>
      <c r="AT25" s="422" t="s">
        <v>345</v>
      </c>
    </row>
    <row r="26" spans="1:46" ht="22.15" customHeight="1">
      <c r="A26" s="423">
        <f>IF(C26="",0,MAX($A$5:A25)+1)</f>
        <v>20</v>
      </c>
      <c r="B26" s="413">
        <v>18</v>
      </c>
      <c r="C26" s="427" t="s">
        <v>385</v>
      </c>
      <c r="D26" s="422" t="s">
        <v>29</v>
      </c>
      <c r="E26" s="429">
        <v>9.7000000000000003E-2</v>
      </c>
      <c r="F26" s="429"/>
      <c r="G26" s="429"/>
      <c r="H26" s="328">
        <f t="shared" si="0"/>
        <v>0</v>
      </c>
      <c r="I26" s="329">
        <f t="shared" si="1"/>
        <v>9.7000000000000003E-2</v>
      </c>
      <c r="J26" s="329">
        <f t="shared" si="2"/>
        <v>9.7000000000000003E-2</v>
      </c>
      <c r="K26" s="329" t="str">
        <f t="shared" si="3"/>
        <v xml:space="preserve">RST, </v>
      </c>
      <c r="L26" s="429"/>
      <c r="M26" s="429"/>
      <c r="N26" s="429"/>
      <c r="O26" s="429"/>
      <c r="P26" s="429"/>
      <c r="Q26" s="333"/>
      <c r="R26" s="333"/>
      <c r="S26" s="429">
        <v>9.7000000000000003E-2</v>
      </c>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t="s">
        <v>362</v>
      </c>
      <c r="AQ26" s="422"/>
      <c r="AR26" s="422"/>
      <c r="AS26" s="422"/>
      <c r="AT26" s="422" t="s">
        <v>345</v>
      </c>
    </row>
    <row r="27" spans="1:46" ht="22.15" customHeight="1">
      <c r="A27" s="423">
        <f>IF(C27="",0,MAX($A$5:A26)+1)</f>
        <v>21</v>
      </c>
      <c r="B27" s="413">
        <v>10</v>
      </c>
      <c r="C27" s="427" t="s">
        <v>386</v>
      </c>
      <c r="D27" s="422" t="s">
        <v>29</v>
      </c>
      <c r="E27" s="429">
        <v>0.155</v>
      </c>
      <c r="F27" s="429"/>
      <c r="G27" s="429"/>
      <c r="H27" s="328">
        <f t="shared" si="0"/>
        <v>0</v>
      </c>
      <c r="I27" s="329">
        <f t="shared" si="1"/>
        <v>0.155</v>
      </c>
      <c r="J27" s="329">
        <f t="shared" si="2"/>
        <v>0.155</v>
      </c>
      <c r="K27" s="329" t="str">
        <f t="shared" si="3"/>
        <v xml:space="preserve">LUC, </v>
      </c>
      <c r="L27" s="429">
        <v>0.155</v>
      </c>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t="s">
        <v>364</v>
      </c>
      <c r="AQ27" s="422"/>
      <c r="AR27" s="422"/>
      <c r="AS27" s="422"/>
      <c r="AT27" s="422" t="s">
        <v>345</v>
      </c>
    </row>
    <row r="28" spans="1:46" ht="22.15" customHeight="1">
      <c r="A28" s="423">
        <f>IF(C28="",0,MAX($A$5:A27)+1)</f>
        <v>22</v>
      </c>
      <c r="B28" s="413">
        <v>8</v>
      </c>
      <c r="C28" s="427" t="s">
        <v>387</v>
      </c>
      <c r="D28" s="422" t="s">
        <v>29</v>
      </c>
      <c r="E28" s="429">
        <v>0.1</v>
      </c>
      <c r="F28" s="429"/>
      <c r="G28" s="429"/>
      <c r="H28" s="328">
        <f t="shared" si="0"/>
        <v>0</v>
      </c>
      <c r="I28" s="329">
        <f t="shared" si="1"/>
        <v>0.1</v>
      </c>
      <c r="J28" s="329">
        <f t="shared" si="2"/>
        <v>0.1</v>
      </c>
      <c r="K28" s="329" t="str">
        <f t="shared" si="3"/>
        <v xml:space="preserve">LUK, HNK, </v>
      </c>
      <c r="L28" s="429"/>
      <c r="M28" s="429">
        <v>0.05</v>
      </c>
      <c r="N28" s="429"/>
      <c r="O28" s="429">
        <v>0.05</v>
      </c>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t="s">
        <v>366</v>
      </c>
      <c r="AQ28" s="422"/>
      <c r="AR28" s="422"/>
      <c r="AS28" s="422"/>
      <c r="AT28" s="422" t="s">
        <v>345</v>
      </c>
    </row>
    <row r="29" spans="1:46" ht="22.15" customHeight="1">
      <c r="A29" s="423">
        <f>IF(C29="",0,MAX($A$5:A28)+1)</f>
        <v>23</v>
      </c>
      <c r="B29" s="423">
        <v>2</v>
      </c>
      <c r="C29" s="332" t="s">
        <v>388</v>
      </c>
      <c r="D29" s="423" t="s">
        <v>29</v>
      </c>
      <c r="E29" s="333">
        <v>0.2288</v>
      </c>
      <c r="F29" s="333"/>
      <c r="G29" s="333"/>
      <c r="H29" s="328">
        <f t="shared" si="0"/>
        <v>0</v>
      </c>
      <c r="I29" s="329">
        <f t="shared" si="1"/>
        <v>0.2288</v>
      </c>
      <c r="J29" s="329">
        <f t="shared" si="2"/>
        <v>0.2288</v>
      </c>
      <c r="K29" s="329" t="str">
        <f t="shared" si="3"/>
        <v xml:space="preserve">LUC, LUK, </v>
      </c>
      <c r="L29" s="333">
        <v>3.9100000000000003E-2</v>
      </c>
      <c r="M29" s="333">
        <v>0.18970000000000001</v>
      </c>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t="s">
        <v>368</v>
      </c>
      <c r="AQ29" s="384" t="s">
        <v>389</v>
      </c>
      <c r="AR29" s="384"/>
      <c r="AS29" s="423"/>
      <c r="AT29" s="422" t="s">
        <v>345</v>
      </c>
    </row>
    <row r="30" spans="1:46" ht="22.15" customHeight="1">
      <c r="A30" s="423">
        <f>IF(C30="",0,MAX($A$5:A29)+1)</f>
        <v>24</v>
      </c>
      <c r="B30" s="413">
        <v>20</v>
      </c>
      <c r="C30" s="427" t="s">
        <v>390</v>
      </c>
      <c r="D30" s="422" t="s">
        <v>29</v>
      </c>
      <c r="E30" s="429">
        <v>0.11</v>
      </c>
      <c r="F30" s="429"/>
      <c r="G30" s="429"/>
      <c r="H30" s="328">
        <f t="shared" si="0"/>
        <v>0</v>
      </c>
      <c r="I30" s="329">
        <f t="shared" si="1"/>
        <v>0.11</v>
      </c>
      <c r="J30" s="329">
        <f t="shared" si="2"/>
        <v>0.11</v>
      </c>
      <c r="K30" s="329" t="str">
        <f t="shared" si="3"/>
        <v xml:space="preserve">DNL, </v>
      </c>
      <c r="L30" s="429"/>
      <c r="M30" s="429"/>
      <c r="N30" s="429"/>
      <c r="O30" s="429"/>
      <c r="P30" s="429"/>
      <c r="Q30" s="429"/>
      <c r="R30" s="429"/>
      <c r="S30" s="429"/>
      <c r="T30" s="429"/>
      <c r="U30" s="429"/>
      <c r="V30" s="429"/>
      <c r="W30" s="429"/>
      <c r="X30" s="429"/>
      <c r="Y30" s="429"/>
      <c r="Z30" s="429"/>
      <c r="AA30" s="429"/>
      <c r="AB30" s="429"/>
      <c r="AC30" s="429"/>
      <c r="AD30" s="429"/>
      <c r="AE30" s="429"/>
      <c r="AF30" s="429">
        <v>0.11</v>
      </c>
      <c r="AG30" s="429"/>
      <c r="AH30" s="429"/>
      <c r="AI30" s="429"/>
      <c r="AJ30" s="429"/>
      <c r="AK30" s="429"/>
      <c r="AL30" s="429"/>
      <c r="AM30" s="429"/>
      <c r="AN30" s="429"/>
      <c r="AO30" s="429"/>
      <c r="AP30" s="429" t="s">
        <v>371</v>
      </c>
      <c r="AQ30" s="422"/>
      <c r="AR30" s="422"/>
      <c r="AS30" s="422"/>
      <c r="AT30" s="422" t="s">
        <v>345</v>
      </c>
    </row>
    <row r="31" spans="1:46" ht="22.15" customHeight="1">
      <c r="A31" s="423">
        <f>IF(C31="",0,MAX($A$5:A30)+1)</f>
        <v>25</v>
      </c>
      <c r="B31" s="413">
        <v>35</v>
      </c>
      <c r="C31" s="427" t="s">
        <v>391</v>
      </c>
      <c r="D31" s="422" t="s">
        <v>29</v>
      </c>
      <c r="E31" s="429">
        <v>0.18340000000000001</v>
      </c>
      <c r="F31" s="429"/>
      <c r="G31" s="429"/>
      <c r="H31" s="328">
        <f t="shared" si="0"/>
        <v>0</v>
      </c>
      <c r="I31" s="329">
        <f t="shared" si="1"/>
        <v>0.18340000000000001</v>
      </c>
      <c r="J31" s="329">
        <f t="shared" si="2"/>
        <v>0.18340000000000001</v>
      </c>
      <c r="K31" s="329" t="str">
        <f t="shared" si="3"/>
        <v xml:space="preserve">LUK, CSD, </v>
      </c>
      <c r="L31" s="429"/>
      <c r="M31" s="429">
        <v>4.7199999999999999E-2</v>
      </c>
      <c r="N31" s="429"/>
      <c r="O31" s="429"/>
      <c r="P31" s="429"/>
      <c r="Q31" s="333"/>
      <c r="R31" s="333"/>
      <c r="S31" s="429"/>
      <c r="T31" s="429"/>
      <c r="U31" s="429"/>
      <c r="V31" s="429"/>
      <c r="W31" s="429"/>
      <c r="X31" s="429"/>
      <c r="Y31" s="429"/>
      <c r="Z31" s="429"/>
      <c r="AA31" s="429"/>
      <c r="AB31" s="429"/>
      <c r="AC31" s="429"/>
      <c r="AD31" s="429"/>
      <c r="AE31" s="429"/>
      <c r="AF31" s="429"/>
      <c r="AG31" s="429"/>
      <c r="AH31" s="429"/>
      <c r="AI31" s="429"/>
      <c r="AJ31" s="429"/>
      <c r="AK31" s="429"/>
      <c r="AL31" s="429">
        <v>0.13620000000000002</v>
      </c>
      <c r="AM31" s="429"/>
      <c r="AN31" s="429"/>
      <c r="AO31" s="429"/>
      <c r="AP31" s="429" t="s">
        <v>373</v>
      </c>
      <c r="AQ31" s="422"/>
      <c r="AR31" s="422"/>
      <c r="AS31" s="422"/>
      <c r="AT31" s="422" t="s">
        <v>345</v>
      </c>
    </row>
    <row r="32" spans="1:46" ht="22.15" customHeight="1">
      <c r="A32" s="423">
        <f>IF(C32="",0,MAX($A$5:A31)+1)</f>
        <v>26</v>
      </c>
      <c r="B32" s="422">
        <v>14</v>
      </c>
      <c r="C32" s="427" t="s">
        <v>392</v>
      </c>
      <c r="D32" s="422" t="s">
        <v>29</v>
      </c>
      <c r="E32" s="429">
        <v>0.28999999999999998</v>
      </c>
      <c r="F32" s="429"/>
      <c r="G32" s="429"/>
      <c r="H32" s="328">
        <f t="shared" si="0"/>
        <v>0</v>
      </c>
      <c r="I32" s="329">
        <f t="shared" si="1"/>
        <v>0.28999999999999998</v>
      </c>
      <c r="J32" s="329">
        <f t="shared" si="2"/>
        <v>0.28999999999999998</v>
      </c>
      <c r="K32" s="329" t="str">
        <f t="shared" si="3"/>
        <v xml:space="preserve">RSN, </v>
      </c>
      <c r="L32" s="429"/>
      <c r="M32" s="429"/>
      <c r="N32" s="429"/>
      <c r="O32" s="429"/>
      <c r="P32" s="429"/>
      <c r="Q32" s="333"/>
      <c r="R32" s="333">
        <v>0.28999999999999998</v>
      </c>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t="s">
        <v>375</v>
      </c>
      <c r="AQ32" s="422"/>
      <c r="AR32" s="422"/>
      <c r="AS32" s="422"/>
      <c r="AT32" s="422" t="s">
        <v>345</v>
      </c>
    </row>
    <row r="33" spans="1:46" ht="22.15" customHeight="1">
      <c r="A33" s="423">
        <f>IF(C33="",0,MAX($A$5:A32)+1)</f>
        <v>27</v>
      </c>
      <c r="B33" s="413">
        <v>12</v>
      </c>
      <c r="C33" s="427" t="s">
        <v>393</v>
      </c>
      <c r="D33" s="422" t="s">
        <v>29</v>
      </c>
      <c r="E33" s="429">
        <v>0.12</v>
      </c>
      <c r="F33" s="429"/>
      <c r="G33" s="429"/>
      <c r="H33" s="328">
        <f t="shared" si="0"/>
        <v>0</v>
      </c>
      <c r="I33" s="329">
        <f t="shared" si="1"/>
        <v>0.12</v>
      </c>
      <c r="J33" s="329">
        <f t="shared" si="2"/>
        <v>0.12</v>
      </c>
      <c r="K33" s="329" t="str">
        <f t="shared" si="3"/>
        <v xml:space="preserve">TSC, </v>
      </c>
      <c r="L33" s="429"/>
      <c r="M33" s="429"/>
      <c r="N33" s="429"/>
      <c r="O33" s="429"/>
      <c r="P33" s="429"/>
      <c r="Q33" s="429"/>
      <c r="R33" s="429"/>
      <c r="S33" s="429"/>
      <c r="T33" s="429"/>
      <c r="U33" s="429"/>
      <c r="V33" s="429"/>
      <c r="W33" s="429"/>
      <c r="X33" s="429"/>
      <c r="Y33" s="429"/>
      <c r="Z33" s="429">
        <v>0.12</v>
      </c>
      <c r="AA33" s="429"/>
      <c r="AB33" s="429"/>
      <c r="AC33" s="429"/>
      <c r="AD33" s="429"/>
      <c r="AE33" s="429"/>
      <c r="AF33" s="429"/>
      <c r="AG33" s="429"/>
      <c r="AH33" s="429"/>
      <c r="AI33" s="429"/>
      <c r="AJ33" s="429"/>
      <c r="AK33" s="429"/>
      <c r="AL33" s="429"/>
      <c r="AM33" s="429"/>
      <c r="AN33" s="429"/>
      <c r="AO33" s="429"/>
      <c r="AP33" s="429" t="s">
        <v>378</v>
      </c>
      <c r="AQ33" s="422"/>
      <c r="AR33" s="422"/>
      <c r="AS33" s="422"/>
      <c r="AT33" s="422" t="s">
        <v>345</v>
      </c>
    </row>
    <row r="34" spans="1:46" s="458" customFormat="1" ht="19.899999999999999" customHeight="1">
      <c r="A34" s="451" t="s">
        <v>394</v>
      </c>
      <c r="B34" s="452"/>
      <c r="C34" s="453" t="s">
        <v>395</v>
      </c>
      <c r="D34" s="454"/>
      <c r="E34" s="455"/>
      <c r="F34" s="455"/>
      <c r="G34" s="455"/>
      <c r="H34" s="456"/>
      <c r="I34" s="457"/>
      <c r="J34" s="372">
        <f t="shared" si="2"/>
        <v>0</v>
      </c>
      <c r="K34" s="372" t="str">
        <f t="shared" si="3"/>
        <v/>
      </c>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4"/>
      <c r="AR34" s="454"/>
      <c r="AS34" s="454"/>
      <c r="AT34" s="454"/>
    </row>
    <row r="35" spans="1:46" ht="56.25">
      <c r="A35" s="423">
        <f>IF(C35="",0,MAX($A$5:A34)+1)</f>
        <v>28</v>
      </c>
      <c r="B35" s="413"/>
      <c r="C35" s="373" t="s">
        <v>396</v>
      </c>
      <c r="D35" s="374" t="s">
        <v>95</v>
      </c>
      <c r="E35" s="375">
        <v>51.08</v>
      </c>
      <c r="F35" s="375"/>
      <c r="G35" s="375"/>
      <c r="H35" s="328"/>
      <c r="I35" s="329"/>
      <c r="J35" s="329">
        <f>SUM(L35:P35)+SUM(R35:AO35)</f>
        <v>51.080000000000005</v>
      </c>
      <c r="K35" s="329" t="str">
        <f>IF(L35&lt;&gt;0,L$3&amp;", ","")&amp;IF(M35&lt;&gt;0,M$3&amp;", ","")&amp;IF(N35&lt;&gt;0,N$3&amp;", ","")&amp;IF(O35&lt;&gt;0,O$3&amp;", ","")&amp;IF(P35&lt;&gt;0,P$3&amp;", ","")&amp;IF(Q35&lt;&gt;0,Q$3&amp;", ","")&amp;IF(R35&lt;&gt;0,R$3&amp;", ","")&amp;IF(S35&lt;&gt;0,S$3&amp;", ","")&amp;IF(T35&lt;&gt;0,T$3&amp;", ","")&amp;IF(U35&lt;&gt;0,U$3&amp;", ","")&amp;IF(V35&lt;&gt;0,V$3&amp;", ","")&amp;IF(W35&lt;&gt;0,W$3&amp;", ","")&amp;IF(X35&lt;&gt;0,X$3&amp;", ","")&amp;IF(Y35&lt;&gt;0,Y$3&amp;", ","")&amp;IF(Z35&lt;&gt;0,Z$3&amp;", ","")&amp;IF(AA35&lt;&gt;0,AA$3&amp;", ","")&amp;IF(AB35&lt;&gt;0,AB$3&amp;", ","")&amp;IF(AC35&lt;&gt;0,AC$3&amp;", ","")&amp;IF(AD35&lt;&gt;0,AD$3&amp;", ","")&amp;IF(AE35&lt;&gt;0,AE$3&amp;", ","")&amp;IF(AF35&lt;&gt;0,AF$3&amp;", ","")&amp;IF(AG35&lt;&gt;0,AG$3&amp;", ","")&amp;IF(AH35&lt;&gt;0,AH$3&amp;", ","")&amp;IF(AI35&lt;&gt;0,AI$3&amp;", ","")&amp;IF(AJ35&lt;&gt;0,AJ$3&amp;", ","")&amp;IF(AK35&lt;&gt;0,AK$3&amp;", ","")&amp;IF(AL35&lt;&gt;0,AL$3&amp;", ","")&amp;IF(AM35&lt;&gt;0,AM$3&amp;", ","")&amp;IF(AN35&lt;&gt;0,AN$3&amp;", ","")</f>
        <v xml:space="preserve">LUC, LUK, HNK, CLN, RSN, RST, RPH, DGT, NTS, SON, CSD, </v>
      </c>
      <c r="L35" s="376">
        <v>0.4</v>
      </c>
      <c r="M35" s="376">
        <v>0.97</v>
      </c>
      <c r="N35" s="376"/>
      <c r="O35" s="376">
        <v>0.88</v>
      </c>
      <c r="P35" s="376">
        <v>0.13</v>
      </c>
      <c r="Q35" s="376"/>
      <c r="R35" s="376">
        <v>2.59</v>
      </c>
      <c r="S35" s="376">
        <v>0.77</v>
      </c>
      <c r="T35" s="376"/>
      <c r="U35" s="376">
        <v>2.21</v>
      </c>
      <c r="V35" s="376"/>
      <c r="W35" s="376"/>
      <c r="X35" s="376"/>
      <c r="Y35" s="376"/>
      <c r="Z35" s="376"/>
      <c r="AA35" s="376"/>
      <c r="AB35" s="376"/>
      <c r="AC35" s="376">
        <v>0.13</v>
      </c>
      <c r="AD35" s="376"/>
      <c r="AE35" s="376">
        <v>0.28000000000000003</v>
      </c>
      <c r="AF35" s="376"/>
      <c r="AG35" s="376"/>
      <c r="AH35" s="376"/>
      <c r="AI35" s="376"/>
      <c r="AJ35" s="376"/>
      <c r="AK35" s="376">
        <v>0.88</v>
      </c>
      <c r="AL35" s="376">
        <v>1.39</v>
      </c>
      <c r="AM35" s="376"/>
      <c r="AN35" s="376"/>
      <c r="AO35" s="376">
        <v>40.450000000000003</v>
      </c>
      <c r="AP35" s="375" t="s">
        <v>212</v>
      </c>
      <c r="AQ35" s="374" t="s">
        <v>212</v>
      </c>
      <c r="AR35" s="374" t="s">
        <v>212</v>
      </c>
      <c r="AS35" s="422"/>
      <c r="AT35" s="422" t="s">
        <v>353</v>
      </c>
    </row>
    <row r="36" spans="1:46" s="370" customFormat="1" ht="22.15" customHeight="1">
      <c r="A36" s="365" t="s">
        <v>394</v>
      </c>
      <c r="B36" s="377"/>
      <c r="C36" s="378" t="s">
        <v>397</v>
      </c>
      <c r="D36" s="379"/>
      <c r="E36" s="380"/>
      <c r="F36" s="380"/>
      <c r="G36" s="380"/>
      <c r="H36" s="328"/>
      <c r="I36" s="329"/>
      <c r="J36" s="329"/>
      <c r="K36" s="329" t="str">
        <f t="shared" si="3"/>
        <v/>
      </c>
      <c r="L36" s="380"/>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69"/>
      <c r="AO36" s="369"/>
      <c r="AP36" s="380"/>
      <c r="AQ36" s="368"/>
      <c r="AR36" s="368"/>
      <c r="AS36" s="368"/>
      <c r="AT36" s="365"/>
    </row>
    <row r="37" spans="1:46" ht="22.15" customHeight="1">
      <c r="A37" s="423">
        <f>IF(C37="",0,MAX($A$5:A36)+1)</f>
        <v>29</v>
      </c>
      <c r="B37" s="413">
        <v>8</v>
      </c>
      <c r="C37" s="427" t="s">
        <v>398</v>
      </c>
      <c r="D37" s="422" t="s">
        <v>96</v>
      </c>
      <c r="E37" s="429">
        <v>0.25419999999999998</v>
      </c>
      <c r="F37" s="429">
        <v>0.25419999999999998</v>
      </c>
      <c r="G37" s="429"/>
      <c r="H37" s="328">
        <f t="shared" si="0"/>
        <v>0</v>
      </c>
      <c r="I37" s="329">
        <f t="shared" si="1"/>
        <v>0.25419999999999998</v>
      </c>
      <c r="J37" s="329">
        <f t="shared" si="2"/>
        <v>0</v>
      </c>
      <c r="K37" s="422" t="s">
        <v>96</v>
      </c>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t="s">
        <v>343</v>
      </c>
      <c r="AQ37" s="422" t="s">
        <v>399</v>
      </c>
      <c r="AR37" s="422"/>
      <c r="AS37" s="422"/>
      <c r="AT37" s="446" t="s">
        <v>345</v>
      </c>
    </row>
    <row r="38" spans="1:46" ht="22.15" customHeight="1">
      <c r="A38" s="423">
        <f>IF(C38="",0,MAX($A$5:A37)+1)</f>
        <v>30</v>
      </c>
      <c r="B38" s="413">
        <v>9</v>
      </c>
      <c r="C38" s="427" t="s">
        <v>400</v>
      </c>
      <c r="D38" s="422" t="s">
        <v>96</v>
      </c>
      <c r="E38" s="429">
        <v>0.13070000000000001</v>
      </c>
      <c r="F38" s="429"/>
      <c r="G38" s="429"/>
      <c r="H38" s="328">
        <f t="shared" si="0"/>
        <v>0</v>
      </c>
      <c r="I38" s="329">
        <f t="shared" si="1"/>
        <v>0.13070000000000001</v>
      </c>
      <c r="J38" s="329">
        <f t="shared" si="2"/>
        <v>0.13070000000000001</v>
      </c>
      <c r="K38" s="329" t="str">
        <f t="shared" si="3"/>
        <v xml:space="preserve">CSD, </v>
      </c>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v>0.13070000000000001</v>
      </c>
      <c r="AM38" s="429"/>
      <c r="AN38" s="429"/>
      <c r="AO38" s="429"/>
      <c r="AP38" s="429" t="s">
        <v>343</v>
      </c>
      <c r="AQ38" s="422" t="s">
        <v>401</v>
      </c>
      <c r="AR38" s="422"/>
      <c r="AS38" s="422"/>
      <c r="AT38" s="446" t="s">
        <v>345</v>
      </c>
    </row>
    <row r="39" spans="1:46" ht="22.15" customHeight="1">
      <c r="A39" s="423">
        <f>IF(C39="",0,MAX($A$5:A38)+1)</f>
        <v>31</v>
      </c>
      <c r="B39" s="413">
        <v>10</v>
      </c>
      <c r="C39" s="427" t="s">
        <v>402</v>
      </c>
      <c r="D39" s="422" t="s">
        <v>96</v>
      </c>
      <c r="E39" s="429">
        <v>6.9900000000000004E-2</v>
      </c>
      <c r="F39" s="429"/>
      <c r="G39" s="429"/>
      <c r="H39" s="328">
        <f t="shared" si="0"/>
        <v>0</v>
      </c>
      <c r="I39" s="329">
        <f t="shared" si="1"/>
        <v>6.9900000000000004E-2</v>
      </c>
      <c r="J39" s="329">
        <f t="shared" si="2"/>
        <v>6.9900000000000004E-2</v>
      </c>
      <c r="K39" s="329" t="str">
        <f t="shared" si="3"/>
        <v xml:space="preserve">CLN, ODT, CSD, </v>
      </c>
      <c r="L39" s="429"/>
      <c r="M39" s="429"/>
      <c r="N39" s="429"/>
      <c r="O39" s="429"/>
      <c r="P39" s="429">
        <v>1.4200000000000001E-2</v>
      </c>
      <c r="Q39" s="429"/>
      <c r="R39" s="429"/>
      <c r="S39" s="429"/>
      <c r="T39" s="429"/>
      <c r="U39" s="429"/>
      <c r="V39" s="429"/>
      <c r="W39" s="429"/>
      <c r="X39" s="429"/>
      <c r="Y39" s="429">
        <v>3.2599999999999997E-2</v>
      </c>
      <c r="Z39" s="429"/>
      <c r="AA39" s="429"/>
      <c r="AB39" s="429"/>
      <c r="AC39" s="429"/>
      <c r="AD39" s="429"/>
      <c r="AE39" s="429"/>
      <c r="AF39" s="429"/>
      <c r="AG39" s="429"/>
      <c r="AH39" s="429"/>
      <c r="AI39" s="429"/>
      <c r="AJ39" s="429"/>
      <c r="AK39" s="429"/>
      <c r="AL39" s="429">
        <v>2.3099999999999999E-2</v>
      </c>
      <c r="AM39" s="429"/>
      <c r="AN39" s="429"/>
      <c r="AO39" s="429"/>
      <c r="AP39" s="429" t="s">
        <v>343</v>
      </c>
      <c r="AQ39" s="422" t="s">
        <v>403</v>
      </c>
      <c r="AR39" s="422"/>
      <c r="AS39" s="422"/>
      <c r="AT39" s="422" t="s">
        <v>345</v>
      </c>
    </row>
    <row r="40" spans="1:46" ht="40.15" customHeight="1">
      <c r="A40" s="423">
        <f>IF(C40="",0,MAX($A$5:A39)+1)</f>
        <v>32</v>
      </c>
      <c r="B40" s="413">
        <v>12</v>
      </c>
      <c r="C40" s="427" t="s">
        <v>404</v>
      </c>
      <c r="D40" s="422" t="s">
        <v>96</v>
      </c>
      <c r="E40" s="429">
        <v>0.38919999999999999</v>
      </c>
      <c r="F40" s="429">
        <v>0.27660000000000001</v>
      </c>
      <c r="G40" s="429"/>
      <c r="H40" s="328">
        <f t="shared" si="0"/>
        <v>0</v>
      </c>
      <c r="I40" s="329">
        <f>J40+F40</f>
        <v>0.38919999999999999</v>
      </c>
      <c r="J40" s="329">
        <f t="shared" si="2"/>
        <v>0.11260000000000001</v>
      </c>
      <c r="K40" s="329" t="str">
        <f t="shared" si="3"/>
        <v xml:space="preserve">CSD, </v>
      </c>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v>0.11260000000000001</v>
      </c>
      <c r="AM40" s="429"/>
      <c r="AN40" s="429"/>
      <c r="AO40" s="429"/>
      <c r="AP40" s="429" t="s">
        <v>343</v>
      </c>
      <c r="AQ40" s="422" t="s">
        <v>405</v>
      </c>
      <c r="AR40" s="422"/>
      <c r="AS40" s="422"/>
      <c r="AT40" s="422" t="s">
        <v>345</v>
      </c>
    </row>
    <row r="41" spans="1:46" ht="40.15" customHeight="1">
      <c r="A41" s="423">
        <f>IF(C41="",0,MAX($A$5:A40)+1)</f>
        <v>33</v>
      </c>
      <c r="B41" s="413">
        <v>13</v>
      </c>
      <c r="C41" s="427" t="s">
        <v>406</v>
      </c>
      <c r="D41" s="422" t="s">
        <v>96</v>
      </c>
      <c r="E41" s="429">
        <v>0.28160000000000002</v>
      </c>
      <c r="F41" s="429"/>
      <c r="G41" s="429"/>
      <c r="H41" s="328">
        <f t="shared" si="0"/>
        <v>0</v>
      </c>
      <c r="I41" s="329">
        <f t="shared" si="1"/>
        <v>0.28160000000000002</v>
      </c>
      <c r="J41" s="329">
        <f t="shared" si="2"/>
        <v>0.28160000000000002</v>
      </c>
      <c r="K41" s="329" t="str">
        <f t="shared" si="3"/>
        <v xml:space="preserve">CSD, </v>
      </c>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v>0.28160000000000002</v>
      </c>
      <c r="AM41" s="429"/>
      <c r="AN41" s="429"/>
      <c r="AO41" s="429"/>
      <c r="AP41" s="429" t="s">
        <v>343</v>
      </c>
      <c r="AQ41" s="422" t="s">
        <v>407</v>
      </c>
      <c r="AR41" s="422"/>
      <c r="AS41" s="422"/>
      <c r="AT41" s="422" t="s">
        <v>345</v>
      </c>
    </row>
    <row r="42" spans="1:46" ht="40.15" customHeight="1">
      <c r="A42" s="423">
        <f>IF(C42="",0,MAX($A$5:A41)+1)</f>
        <v>34</v>
      </c>
      <c r="B42" s="413">
        <v>14</v>
      </c>
      <c r="C42" s="427" t="s">
        <v>408</v>
      </c>
      <c r="D42" s="422" t="s">
        <v>96</v>
      </c>
      <c r="E42" s="429">
        <v>7.9799999999999996E-2</v>
      </c>
      <c r="F42" s="429"/>
      <c r="G42" s="429"/>
      <c r="H42" s="328">
        <f t="shared" si="0"/>
        <v>0</v>
      </c>
      <c r="I42" s="329">
        <f t="shared" si="1"/>
        <v>7.9799999999999996E-2</v>
      </c>
      <c r="J42" s="329">
        <f t="shared" si="2"/>
        <v>7.9799999999999996E-2</v>
      </c>
      <c r="K42" s="329" t="str">
        <f t="shared" si="3"/>
        <v xml:space="preserve">ODT, </v>
      </c>
      <c r="L42" s="429"/>
      <c r="M42" s="429"/>
      <c r="N42" s="429"/>
      <c r="O42" s="429"/>
      <c r="P42" s="429"/>
      <c r="Q42" s="429"/>
      <c r="R42" s="429"/>
      <c r="S42" s="429"/>
      <c r="T42" s="429"/>
      <c r="U42" s="429"/>
      <c r="V42" s="429"/>
      <c r="W42" s="429"/>
      <c r="X42" s="429"/>
      <c r="Y42" s="429">
        <v>7.9799999999999996E-2</v>
      </c>
      <c r="Z42" s="429"/>
      <c r="AA42" s="429"/>
      <c r="AB42" s="429"/>
      <c r="AC42" s="429"/>
      <c r="AD42" s="429"/>
      <c r="AE42" s="429"/>
      <c r="AF42" s="429"/>
      <c r="AG42" s="429"/>
      <c r="AH42" s="429"/>
      <c r="AI42" s="429"/>
      <c r="AJ42" s="429"/>
      <c r="AK42" s="429"/>
      <c r="AL42" s="429"/>
      <c r="AM42" s="429"/>
      <c r="AN42" s="429"/>
      <c r="AO42" s="429"/>
      <c r="AP42" s="429" t="s">
        <v>343</v>
      </c>
      <c r="AQ42" s="422" t="s">
        <v>409</v>
      </c>
      <c r="AR42" s="422"/>
      <c r="AS42" s="422"/>
      <c r="AT42" s="422" t="s">
        <v>345</v>
      </c>
    </row>
    <row r="43" spans="1:46" ht="22.15" customHeight="1">
      <c r="A43" s="423">
        <f>IF(C43="",0,MAX($A$5:A42)+1)</f>
        <v>35</v>
      </c>
      <c r="B43" s="413">
        <v>17</v>
      </c>
      <c r="C43" s="427" t="s">
        <v>410</v>
      </c>
      <c r="D43" s="422" t="s">
        <v>96</v>
      </c>
      <c r="E43" s="429">
        <v>0.1731</v>
      </c>
      <c r="F43" s="429"/>
      <c r="G43" s="429"/>
      <c r="H43" s="328">
        <f t="shared" si="0"/>
        <v>0</v>
      </c>
      <c r="I43" s="329">
        <f t="shared" si="1"/>
        <v>0.1731</v>
      </c>
      <c r="J43" s="329">
        <f t="shared" si="2"/>
        <v>0.1731</v>
      </c>
      <c r="K43" s="329" t="str">
        <f t="shared" si="3"/>
        <v xml:space="preserve">ODT, </v>
      </c>
      <c r="L43" s="429"/>
      <c r="M43" s="429"/>
      <c r="N43" s="429"/>
      <c r="O43" s="429"/>
      <c r="P43" s="429"/>
      <c r="Q43" s="429"/>
      <c r="R43" s="429"/>
      <c r="S43" s="429"/>
      <c r="T43" s="429"/>
      <c r="U43" s="429"/>
      <c r="V43" s="429"/>
      <c r="W43" s="429"/>
      <c r="X43" s="429"/>
      <c r="Y43" s="429">
        <v>0.1731</v>
      </c>
      <c r="Z43" s="429"/>
      <c r="AA43" s="429"/>
      <c r="AB43" s="429"/>
      <c r="AC43" s="429"/>
      <c r="AD43" s="429"/>
      <c r="AE43" s="429"/>
      <c r="AF43" s="429"/>
      <c r="AG43" s="429"/>
      <c r="AH43" s="429"/>
      <c r="AI43" s="429"/>
      <c r="AJ43" s="429"/>
      <c r="AK43" s="429"/>
      <c r="AL43" s="429"/>
      <c r="AM43" s="429"/>
      <c r="AN43" s="429"/>
      <c r="AO43" s="429"/>
      <c r="AP43" s="429" t="s">
        <v>343</v>
      </c>
      <c r="AQ43" s="422" t="s">
        <v>411</v>
      </c>
      <c r="AR43" s="422"/>
      <c r="AS43" s="422"/>
      <c r="AT43" s="422" t="s">
        <v>345</v>
      </c>
    </row>
    <row r="44" spans="1:46" ht="22.15" customHeight="1">
      <c r="A44" s="423">
        <f>IF(C44="",0,MAX($A$5:A43)+1)</f>
        <v>36</v>
      </c>
      <c r="B44" s="413">
        <v>20</v>
      </c>
      <c r="C44" s="427" t="s">
        <v>412</v>
      </c>
      <c r="D44" s="422" t="s">
        <v>96</v>
      </c>
      <c r="E44" s="429">
        <v>0.24879999999999999</v>
      </c>
      <c r="F44" s="429"/>
      <c r="G44" s="429"/>
      <c r="H44" s="328">
        <f t="shared" si="0"/>
        <v>0</v>
      </c>
      <c r="I44" s="329">
        <f t="shared" si="1"/>
        <v>0.24879999999999999</v>
      </c>
      <c r="J44" s="329">
        <f t="shared" si="2"/>
        <v>0.24879999999999999</v>
      </c>
      <c r="K44" s="329" t="str">
        <f t="shared" si="3"/>
        <v xml:space="preserve">DVH, </v>
      </c>
      <c r="L44" s="429"/>
      <c r="M44" s="429"/>
      <c r="N44" s="429"/>
      <c r="O44" s="429"/>
      <c r="P44" s="429"/>
      <c r="Q44" s="429"/>
      <c r="R44" s="429"/>
      <c r="S44" s="429"/>
      <c r="T44" s="429"/>
      <c r="U44" s="429"/>
      <c r="V44" s="429"/>
      <c r="W44" s="429"/>
      <c r="X44" s="429"/>
      <c r="Y44" s="429"/>
      <c r="Z44" s="429"/>
      <c r="AA44" s="429">
        <v>0.24879999999999999</v>
      </c>
      <c r="AB44" s="429"/>
      <c r="AC44" s="429"/>
      <c r="AD44" s="429"/>
      <c r="AE44" s="429"/>
      <c r="AF44" s="429"/>
      <c r="AG44" s="429"/>
      <c r="AH44" s="429"/>
      <c r="AI44" s="429"/>
      <c r="AJ44" s="429"/>
      <c r="AK44" s="429"/>
      <c r="AL44" s="429"/>
      <c r="AM44" s="429"/>
      <c r="AN44" s="429"/>
      <c r="AO44" s="429"/>
      <c r="AP44" s="429" t="s">
        <v>343</v>
      </c>
      <c r="AQ44" s="422" t="s">
        <v>413</v>
      </c>
      <c r="AR44" s="422"/>
      <c r="AS44" s="422"/>
      <c r="AT44" s="422" t="s">
        <v>345</v>
      </c>
    </row>
    <row r="45" spans="1:46" ht="40.15" customHeight="1">
      <c r="A45" s="423">
        <f>IF(C45="",0,MAX($A$5:A44)+1)</f>
        <v>37</v>
      </c>
      <c r="B45" s="413">
        <v>39</v>
      </c>
      <c r="C45" s="427" t="s">
        <v>414</v>
      </c>
      <c r="D45" s="422" t="s">
        <v>96</v>
      </c>
      <c r="E45" s="429">
        <v>0.3957</v>
      </c>
      <c r="F45" s="429"/>
      <c r="G45" s="429"/>
      <c r="H45" s="328">
        <f t="shared" si="0"/>
        <v>0</v>
      </c>
      <c r="I45" s="329">
        <f t="shared" si="1"/>
        <v>0.3957</v>
      </c>
      <c r="J45" s="329">
        <f t="shared" si="2"/>
        <v>0.3957</v>
      </c>
      <c r="K45" s="329" t="str">
        <f t="shared" si="3"/>
        <v xml:space="preserve">RST, </v>
      </c>
      <c r="L45" s="429"/>
      <c r="M45" s="429"/>
      <c r="N45" s="429"/>
      <c r="O45" s="429"/>
      <c r="P45" s="429"/>
      <c r="Q45" s="333"/>
      <c r="R45" s="333"/>
      <c r="S45" s="429">
        <v>0.3957</v>
      </c>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t="s">
        <v>343</v>
      </c>
      <c r="AQ45" s="422"/>
      <c r="AR45" s="422"/>
      <c r="AS45" s="422"/>
      <c r="AT45" s="422" t="s">
        <v>345</v>
      </c>
    </row>
    <row r="46" spans="1:46" ht="22.15" customHeight="1">
      <c r="A46" s="423">
        <f>IF(C46="",0,MAX($A$5:A45)+1)</f>
        <v>38</v>
      </c>
      <c r="B46" s="413">
        <v>63</v>
      </c>
      <c r="C46" s="427" t="s">
        <v>415</v>
      </c>
      <c r="D46" s="422" t="s">
        <v>96</v>
      </c>
      <c r="E46" s="429">
        <v>8.2699999999999996E-2</v>
      </c>
      <c r="F46" s="429"/>
      <c r="G46" s="429"/>
      <c r="H46" s="328">
        <f t="shared" si="0"/>
        <v>0</v>
      </c>
      <c r="I46" s="329">
        <f t="shared" si="1"/>
        <v>8.2699999999999996E-2</v>
      </c>
      <c r="J46" s="329">
        <f t="shared" si="2"/>
        <v>8.2699999999999996E-2</v>
      </c>
      <c r="K46" s="329" t="str">
        <f t="shared" si="3"/>
        <v xml:space="preserve">CSD, </v>
      </c>
      <c r="L46" s="429"/>
      <c r="M46" s="429"/>
      <c r="N46" s="429"/>
      <c r="O46" s="429"/>
      <c r="P46" s="429"/>
      <c r="Q46" s="333"/>
      <c r="R46" s="333"/>
      <c r="S46" s="429"/>
      <c r="T46" s="429"/>
      <c r="U46" s="429"/>
      <c r="V46" s="429"/>
      <c r="W46" s="429"/>
      <c r="X46" s="429"/>
      <c r="Y46" s="429"/>
      <c r="Z46" s="429"/>
      <c r="AA46" s="429"/>
      <c r="AB46" s="429"/>
      <c r="AC46" s="429"/>
      <c r="AD46" s="429"/>
      <c r="AE46" s="429"/>
      <c r="AF46" s="429"/>
      <c r="AG46" s="429"/>
      <c r="AH46" s="429"/>
      <c r="AI46" s="429"/>
      <c r="AJ46" s="429"/>
      <c r="AK46" s="429"/>
      <c r="AL46" s="429">
        <v>8.2699999999999996E-2</v>
      </c>
      <c r="AM46" s="429"/>
      <c r="AN46" s="429"/>
      <c r="AO46" s="429"/>
      <c r="AP46" s="429" t="s">
        <v>343</v>
      </c>
      <c r="AQ46" s="352" t="s">
        <v>344</v>
      </c>
      <c r="AR46" s="422"/>
      <c r="AS46" s="422"/>
      <c r="AT46" s="422" t="s">
        <v>345</v>
      </c>
    </row>
    <row r="47" spans="1:46" ht="56.25">
      <c r="A47" s="423">
        <f>IF(C47="",0,MAX($A$5:A46)+1)</f>
        <v>39</v>
      </c>
      <c r="B47" s="413">
        <v>70</v>
      </c>
      <c r="C47" s="382" t="s">
        <v>416</v>
      </c>
      <c r="D47" s="422" t="s">
        <v>96</v>
      </c>
      <c r="E47" s="429">
        <v>1</v>
      </c>
      <c r="F47" s="429"/>
      <c r="G47" s="429">
        <v>1</v>
      </c>
      <c r="H47" s="328">
        <f t="shared" si="0"/>
        <v>0</v>
      </c>
      <c r="I47" s="329">
        <f t="shared" si="1"/>
        <v>1</v>
      </c>
      <c r="J47" s="329">
        <f t="shared" si="2"/>
        <v>1</v>
      </c>
      <c r="K47" s="329" t="str">
        <f t="shared" si="3"/>
        <v xml:space="preserve">RSN, </v>
      </c>
      <c r="L47" s="329"/>
      <c r="M47" s="334"/>
      <c r="N47" s="334"/>
      <c r="O47" s="334"/>
      <c r="P47" s="334"/>
      <c r="Q47" s="334"/>
      <c r="R47" s="334">
        <v>1</v>
      </c>
      <c r="S47" s="334"/>
      <c r="T47" s="334"/>
      <c r="U47" s="334"/>
      <c r="V47" s="334"/>
      <c r="W47" s="334"/>
      <c r="X47" s="334"/>
      <c r="Y47" s="334"/>
      <c r="Z47" s="334"/>
      <c r="AA47" s="334"/>
      <c r="AB47" s="334"/>
      <c r="AC47" s="334"/>
      <c r="AD47" s="334"/>
      <c r="AE47" s="334"/>
      <c r="AF47" s="334"/>
      <c r="AG47" s="334"/>
      <c r="AH47" s="334"/>
      <c r="AI47" s="334"/>
      <c r="AJ47" s="334"/>
      <c r="AK47" s="334"/>
      <c r="AL47" s="334"/>
      <c r="AM47" s="334"/>
      <c r="AN47" s="429"/>
      <c r="AO47" s="429"/>
      <c r="AP47" s="429" t="s">
        <v>343</v>
      </c>
      <c r="AQ47" s="422" t="s">
        <v>417</v>
      </c>
      <c r="AR47" s="422" t="s">
        <v>418</v>
      </c>
      <c r="AS47" s="422"/>
      <c r="AT47" s="446" t="s">
        <v>353</v>
      </c>
    </row>
    <row r="48" spans="1:46" ht="40.15" customHeight="1">
      <c r="A48" s="423">
        <f>IF(C48="",0,MAX($A$5:A47)+1)</f>
        <v>40</v>
      </c>
      <c r="B48" s="422">
        <v>70</v>
      </c>
      <c r="C48" s="427" t="s">
        <v>419</v>
      </c>
      <c r="D48" s="422" t="s">
        <v>96</v>
      </c>
      <c r="E48" s="429">
        <v>1.2578</v>
      </c>
      <c r="F48" s="429"/>
      <c r="G48" s="429"/>
      <c r="H48" s="328">
        <f>I48-E48</f>
        <v>0</v>
      </c>
      <c r="I48" s="329">
        <f t="shared" si="1"/>
        <v>1.2578</v>
      </c>
      <c r="J48" s="329">
        <f t="shared" si="2"/>
        <v>1.2578</v>
      </c>
      <c r="K48" s="329" t="str">
        <f t="shared" si="3"/>
        <v xml:space="preserve">RSN, </v>
      </c>
      <c r="L48" s="429"/>
      <c r="M48" s="429"/>
      <c r="N48" s="429"/>
      <c r="O48" s="429"/>
      <c r="P48" s="429"/>
      <c r="Q48" s="333"/>
      <c r="R48" s="333">
        <v>1.2578</v>
      </c>
      <c r="S48" s="429"/>
      <c r="T48" s="429"/>
      <c r="U48" s="429"/>
      <c r="V48" s="429"/>
      <c r="W48" s="429"/>
      <c r="X48" s="429"/>
      <c r="Y48" s="429"/>
      <c r="Z48" s="429"/>
      <c r="AA48" s="429"/>
      <c r="AB48" s="429"/>
      <c r="AC48" s="429"/>
      <c r="AD48" s="429"/>
      <c r="AE48" s="429"/>
      <c r="AF48" s="429"/>
      <c r="AG48" s="429"/>
      <c r="AH48" s="429"/>
      <c r="AI48" s="429"/>
      <c r="AJ48" s="429"/>
      <c r="AK48" s="429"/>
      <c r="AL48" s="429"/>
      <c r="AM48" s="429"/>
      <c r="AN48" s="429"/>
      <c r="AO48" s="429"/>
      <c r="AP48" s="429" t="s">
        <v>343</v>
      </c>
      <c r="AQ48" s="422"/>
      <c r="AR48" s="422"/>
      <c r="AS48" s="422"/>
      <c r="AT48" s="422" t="s">
        <v>353</v>
      </c>
    </row>
    <row r="49" spans="1:46" ht="22.15" customHeight="1">
      <c r="A49" s="423">
        <f>IF(C49="",0,MAX($A$5:A48)+1)</f>
        <v>41</v>
      </c>
      <c r="B49" s="413">
        <v>72</v>
      </c>
      <c r="C49" s="427" t="s">
        <v>420</v>
      </c>
      <c r="D49" s="422" t="s">
        <v>96</v>
      </c>
      <c r="E49" s="429">
        <v>1.0743</v>
      </c>
      <c r="F49" s="429"/>
      <c r="G49" s="429"/>
      <c r="H49" s="328">
        <f t="shared" si="0"/>
        <v>0</v>
      </c>
      <c r="I49" s="329">
        <f t="shared" si="1"/>
        <v>1.0743</v>
      </c>
      <c r="J49" s="329">
        <f t="shared" si="2"/>
        <v>1.0743</v>
      </c>
      <c r="K49" s="329" t="str">
        <f t="shared" si="3"/>
        <v xml:space="preserve">HNK, RSN, RST, </v>
      </c>
      <c r="L49" s="429"/>
      <c r="M49" s="429"/>
      <c r="N49" s="429"/>
      <c r="O49" s="429">
        <v>0.81989999999999996</v>
      </c>
      <c r="P49" s="429"/>
      <c r="Q49" s="333"/>
      <c r="R49" s="333">
        <v>0.2056</v>
      </c>
      <c r="S49" s="429">
        <v>4.8800000000000003E-2</v>
      </c>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t="s">
        <v>343</v>
      </c>
      <c r="AQ49" s="422"/>
      <c r="AR49" s="422"/>
      <c r="AS49" s="422"/>
      <c r="AT49" s="422" t="s">
        <v>345</v>
      </c>
    </row>
    <row r="50" spans="1:46" ht="22.15" customHeight="1">
      <c r="A50" s="423">
        <f>IF(C50="",0,MAX($A$5:A49)+1)</f>
        <v>42</v>
      </c>
      <c r="B50" s="423"/>
      <c r="C50" s="332" t="s">
        <v>421</v>
      </c>
      <c r="D50" s="423" t="s">
        <v>96</v>
      </c>
      <c r="E50" s="423">
        <v>0.63</v>
      </c>
      <c r="F50" s="423"/>
      <c r="G50" s="423"/>
      <c r="H50" s="328">
        <f t="shared" si="0"/>
        <v>0</v>
      </c>
      <c r="I50" s="329">
        <f t="shared" si="1"/>
        <v>0.63</v>
      </c>
      <c r="J50" s="329">
        <f t="shared" si="2"/>
        <v>0.63</v>
      </c>
      <c r="K50" s="329" t="str">
        <f t="shared" si="3"/>
        <v xml:space="preserve">CLN, </v>
      </c>
      <c r="L50" s="423"/>
      <c r="M50" s="423"/>
      <c r="N50" s="423"/>
      <c r="O50" s="423"/>
      <c r="P50" s="423">
        <v>0.63</v>
      </c>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t="s">
        <v>360</v>
      </c>
      <c r="AQ50" s="423"/>
      <c r="AR50" s="423"/>
      <c r="AS50" s="423"/>
      <c r="AT50" s="384" t="s">
        <v>353</v>
      </c>
    </row>
    <row r="51" spans="1:46" ht="22.15" customHeight="1">
      <c r="A51" s="423">
        <f>IF(C51="",0,MAX($A$5:A50)+1)</f>
        <v>43</v>
      </c>
      <c r="B51" s="413">
        <v>6</v>
      </c>
      <c r="C51" s="427" t="s">
        <v>422</v>
      </c>
      <c r="D51" s="422" t="s">
        <v>96</v>
      </c>
      <c r="E51" s="429">
        <v>0.30420000000000003</v>
      </c>
      <c r="F51" s="429"/>
      <c r="G51" s="429"/>
      <c r="H51" s="328">
        <f t="shared" si="0"/>
        <v>0</v>
      </c>
      <c r="I51" s="329">
        <f t="shared" si="1"/>
        <v>0.30420000000000003</v>
      </c>
      <c r="J51" s="329">
        <f t="shared" si="2"/>
        <v>0.30420000000000003</v>
      </c>
      <c r="K51" s="329" t="str">
        <f t="shared" si="3"/>
        <v xml:space="preserve">CSD, </v>
      </c>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v>0.30420000000000003</v>
      </c>
      <c r="AM51" s="429"/>
      <c r="AN51" s="429"/>
      <c r="AO51" s="429"/>
      <c r="AP51" s="429" t="s">
        <v>362</v>
      </c>
      <c r="AQ51" s="422"/>
      <c r="AR51" s="422"/>
      <c r="AS51" s="422"/>
      <c r="AT51" s="422" t="s">
        <v>345</v>
      </c>
    </row>
    <row r="52" spans="1:46" ht="22.15" customHeight="1">
      <c r="A52" s="423">
        <f>IF(C52="",0,MAX($A$5:A51)+1)</f>
        <v>44</v>
      </c>
      <c r="B52" s="413">
        <v>19</v>
      </c>
      <c r="C52" s="427" t="s">
        <v>423</v>
      </c>
      <c r="D52" s="422" t="s">
        <v>96</v>
      </c>
      <c r="E52" s="429">
        <v>2.7300000000000001E-2</v>
      </c>
      <c r="F52" s="429"/>
      <c r="G52" s="429"/>
      <c r="H52" s="328">
        <f t="shared" si="0"/>
        <v>0</v>
      </c>
      <c r="I52" s="329">
        <f t="shared" si="1"/>
        <v>2.7300000000000001E-2</v>
      </c>
      <c r="J52" s="329">
        <f t="shared" si="2"/>
        <v>2.7300000000000001E-2</v>
      </c>
      <c r="K52" s="329" t="str">
        <f t="shared" si="3"/>
        <v xml:space="preserve">CSD, </v>
      </c>
      <c r="L52" s="429"/>
      <c r="M52" s="429"/>
      <c r="N52" s="429"/>
      <c r="O52" s="429"/>
      <c r="P52" s="429"/>
      <c r="Q52" s="333"/>
      <c r="R52" s="333"/>
      <c r="S52" s="429"/>
      <c r="T52" s="429"/>
      <c r="U52" s="429"/>
      <c r="V52" s="429"/>
      <c r="W52" s="429"/>
      <c r="X52" s="429"/>
      <c r="Y52" s="429"/>
      <c r="Z52" s="429"/>
      <c r="AA52" s="429"/>
      <c r="AB52" s="429"/>
      <c r="AC52" s="429"/>
      <c r="AD52" s="429"/>
      <c r="AE52" s="429"/>
      <c r="AF52" s="429"/>
      <c r="AG52" s="429"/>
      <c r="AH52" s="429"/>
      <c r="AI52" s="429"/>
      <c r="AJ52" s="429"/>
      <c r="AK52" s="429"/>
      <c r="AL52" s="429">
        <v>2.7300000000000001E-2</v>
      </c>
      <c r="AM52" s="429"/>
      <c r="AN52" s="429"/>
      <c r="AO52" s="429"/>
      <c r="AP52" s="429" t="s">
        <v>362</v>
      </c>
      <c r="AQ52" s="422"/>
      <c r="AR52" s="422"/>
      <c r="AS52" s="422"/>
      <c r="AT52" s="422" t="s">
        <v>345</v>
      </c>
    </row>
    <row r="53" spans="1:46" ht="22.15" customHeight="1">
      <c r="A53" s="423">
        <f>IF(C53="",0,MAX($A$5:A52)+1)</f>
        <v>45</v>
      </c>
      <c r="B53" s="422">
        <v>29</v>
      </c>
      <c r="C53" s="427" t="s">
        <v>424</v>
      </c>
      <c r="D53" s="422" t="s">
        <v>96</v>
      </c>
      <c r="E53" s="429">
        <v>0.23</v>
      </c>
      <c r="F53" s="429"/>
      <c r="G53" s="429"/>
      <c r="H53" s="328">
        <f t="shared" si="0"/>
        <v>0</v>
      </c>
      <c r="I53" s="329">
        <f t="shared" si="1"/>
        <v>0.23</v>
      </c>
      <c r="J53" s="329">
        <f t="shared" si="2"/>
        <v>0.23</v>
      </c>
      <c r="K53" s="329" t="str">
        <f t="shared" si="3"/>
        <v xml:space="preserve">HNK, </v>
      </c>
      <c r="L53" s="429"/>
      <c r="M53" s="429"/>
      <c r="N53" s="429"/>
      <c r="O53" s="429">
        <v>0.23</v>
      </c>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29"/>
      <c r="AM53" s="429"/>
      <c r="AN53" s="429"/>
      <c r="AO53" s="429"/>
      <c r="AP53" s="429" t="s">
        <v>362</v>
      </c>
      <c r="AQ53" s="422"/>
      <c r="AR53" s="422"/>
      <c r="AS53" s="422"/>
      <c r="AT53" s="422" t="s">
        <v>353</v>
      </c>
    </row>
    <row r="54" spans="1:46" ht="22.15" customHeight="1">
      <c r="A54" s="423">
        <f>IF(C54="",0,MAX($A$5:A53)+1)</f>
        <v>46</v>
      </c>
      <c r="B54" s="423">
        <v>3</v>
      </c>
      <c r="C54" s="332" t="s">
        <v>425</v>
      </c>
      <c r="D54" s="423" t="s">
        <v>96</v>
      </c>
      <c r="E54" s="429">
        <v>0.3256</v>
      </c>
      <c r="F54" s="429"/>
      <c r="G54" s="429"/>
      <c r="H54" s="328">
        <f t="shared" si="0"/>
        <v>0</v>
      </c>
      <c r="I54" s="329">
        <f t="shared" si="1"/>
        <v>0.3256</v>
      </c>
      <c r="J54" s="329">
        <f t="shared" si="2"/>
        <v>0.3256</v>
      </c>
      <c r="K54" s="329" t="str">
        <f t="shared" si="3"/>
        <v xml:space="preserve">RSN, DGT, CSD, </v>
      </c>
      <c r="L54" s="429"/>
      <c r="M54" s="429"/>
      <c r="N54" s="429"/>
      <c r="O54" s="429"/>
      <c r="P54" s="429"/>
      <c r="Q54" s="334"/>
      <c r="R54" s="334">
        <v>9.2100000000000001E-2</v>
      </c>
      <c r="S54" s="429"/>
      <c r="T54" s="429"/>
      <c r="U54" s="429"/>
      <c r="V54" s="429"/>
      <c r="W54" s="429"/>
      <c r="X54" s="429"/>
      <c r="Y54" s="429"/>
      <c r="Z54" s="429"/>
      <c r="AA54" s="429"/>
      <c r="AB54" s="429"/>
      <c r="AC54" s="429">
        <v>0.14139999999999997</v>
      </c>
      <c r="AD54" s="429"/>
      <c r="AE54" s="429"/>
      <c r="AF54" s="429"/>
      <c r="AG54" s="429"/>
      <c r="AH54" s="429"/>
      <c r="AI54" s="429"/>
      <c r="AJ54" s="429"/>
      <c r="AK54" s="429"/>
      <c r="AL54" s="429">
        <v>9.2100000000000001E-2</v>
      </c>
      <c r="AM54" s="429"/>
      <c r="AN54" s="429"/>
      <c r="AO54" s="429"/>
      <c r="AP54" s="429" t="s">
        <v>368</v>
      </c>
      <c r="AQ54" s="384"/>
      <c r="AR54" s="422"/>
      <c r="AS54" s="422"/>
      <c r="AT54" s="422" t="s">
        <v>345</v>
      </c>
    </row>
    <row r="55" spans="1:46" ht="22.15" customHeight="1">
      <c r="A55" s="423">
        <f>IF(C55="",0,MAX($A$5:A54)+1)</f>
        <v>47</v>
      </c>
      <c r="B55" s="423">
        <v>5</v>
      </c>
      <c r="C55" s="332" t="s">
        <v>426</v>
      </c>
      <c r="D55" s="423" t="s">
        <v>96</v>
      </c>
      <c r="E55" s="429">
        <v>2.12E-2</v>
      </c>
      <c r="F55" s="429"/>
      <c r="G55" s="429"/>
      <c r="H55" s="328">
        <f t="shared" si="0"/>
        <v>0</v>
      </c>
      <c r="I55" s="329">
        <f t="shared" si="1"/>
        <v>2.12E-2</v>
      </c>
      <c r="J55" s="329">
        <f t="shared" si="2"/>
        <v>2.12E-2</v>
      </c>
      <c r="K55" s="329" t="str">
        <f t="shared" si="3"/>
        <v xml:space="preserve">DCH, </v>
      </c>
      <c r="L55" s="429"/>
      <c r="M55" s="429"/>
      <c r="N55" s="429"/>
      <c r="O55" s="429"/>
      <c r="P55" s="429"/>
      <c r="Q55" s="334"/>
      <c r="R55" s="334"/>
      <c r="S55" s="429"/>
      <c r="T55" s="429"/>
      <c r="U55" s="429"/>
      <c r="V55" s="429"/>
      <c r="W55" s="429"/>
      <c r="X55" s="429"/>
      <c r="Y55" s="429"/>
      <c r="Z55" s="429"/>
      <c r="AA55" s="429"/>
      <c r="AB55" s="429"/>
      <c r="AC55" s="429"/>
      <c r="AD55" s="429"/>
      <c r="AE55" s="429"/>
      <c r="AF55" s="429"/>
      <c r="AG55" s="429"/>
      <c r="AH55" s="429"/>
      <c r="AI55" s="429">
        <v>2.12E-2</v>
      </c>
      <c r="AJ55" s="429"/>
      <c r="AK55" s="429"/>
      <c r="AL55" s="429"/>
      <c r="AM55" s="429"/>
      <c r="AN55" s="429"/>
      <c r="AO55" s="429"/>
      <c r="AP55" s="429" t="s">
        <v>368</v>
      </c>
      <c r="AQ55" s="384"/>
      <c r="AR55" s="422"/>
      <c r="AS55" s="422"/>
      <c r="AT55" s="422" t="s">
        <v>345</v>
      </c>
    </row>
    <row r="56" spans="1:46" ht="22.15" customHeight="1">
      <c r="A56" s="423">
        <f>IF(C56="",0,MAX($A$5:A55)+1)</f>
        <v>48</v>
      </c>
      <c r="B56" s="413">
        <v>7</v>
      </c>
      <c r="C56" s="427" t="s">
        <v>427</v>
      </c>
      <c r="D56" s="337" t="s">
        <v>96</v>
      </c>
      <c r="E56" s="334">
        <v>0.26</v>
      </c>
      <c r="F56" s="338"/>
      <c r="G56" s="334">
        <v>0.26</v>
      </c>
      <c r="H56" s="328">
        <f t="shared" si="0"/>
        <v>0</v>
      </c>
      <c r="I56" s="329">
        <f t="shared" si="1"/>
        <v>0.26</v>
      </c>
      <c r="J56" s="329">
        <f t="shared" si="2"/>
        <v>0.26</v>
      </c>
      <c r="K56" s="329" t="str">
        <f t="shared" si="3"/>
        <v xml:space="preserve">HNK, </v>
      </c>
      <c r="L56" s="329"/>
      <c r="M56" s="334"/>
      <c r="N56" s="334"/>
      <c r="O56" s="383">
        <v>0.26</v>
      </c>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429"/>
      <c r="AO56" s="429"/>
      <c r="AP56" s="334" t="s">
        <v>373</v>
      </c>
      <c r="AQ56" s="422"/>
      <c r="AR56" s="422"/>
      <c r="AS56" s="422"/>
      <c r="AT56" s="446" t="s">
        <v>353</v>
      </c>
    </row>
    <row r="57" spans="1:46" ht="22.15" customHeight="1">
      <c r="A57" s="423">
        <f>IF(C57="",0,MAX($A$5:A56)+1)</f>
        <v>49</v>
      </c>
      <c r="B57" s="415"/>
      <c r="C57" s="382" t="s">
        <v>428</v>
      </c>
      <c r="D57" s="446" t="s">
        <v>96</v>
      </c>
      <c r="E57" s="429">
        <v>0.44</v>
      </c>
      <c r="F57" s="429"/>
      <c r="G57" s="429">
        <v>0.44</v>
      </c>
      <c r="H57" s="328">
        <f t="shared" si="0"/>
        <v>0</v>
      </c>
      <c r="I57" s="329">
        <f t="shared" si="1"/>
        <v>0.44</v>
      </c>
      <c r="J57" s="329">
        <f t="shared" si="2"/>
        <v>0.44</v>
      </c>
      <c r="K57" s="329" t="str">
        <f t="shared" si="3"/>
        <v xml:space="preserve">RSN, </v>
      </c>
      <c r="L57" s="329"/>
      <c r="M57" s="334"/>
      <c r="N57" s="334"/>
      <c r="O57" s="334"/>
      <c r="P57" s="334"/>
      <c r="Q57" s="334"/>
      <c r="R57" s="334">
        <v>0.44</v>
      </c>
      <c r="S57" s="334"/>
      <c r="T57" s="334"/>
      <c r="U57" s="334"/>
      <c r="V57" s="334"/>
      <c r="W57" s="334"/>
      <c r="X57" s="334"/>
      <c r="Y57" s="334"/>
      <c r="Z57" s="334"/>
      <c r="AA57" s="334"/>
      <c r="AB57" s="334"/>
      <c r="AC57" s="334"/>
      <c r="AD57" s="334"/>
      <c r="AE57" s="334"/>
      <c r="AF57" s="334"/>
      <c r="AG57" s="334"/>
      <c r="AH57" s="334"/>
      <c r="AI57" s="334"/>
      <c r="AJ57" s="334"/>
      <c r="AK57" s="334"/>
      <c r="AL57" s="334"/>
      <c r="AM57" s="334"/>
      <c r="AN57" s="429"/>
      <c r="AO57" s="429"/>
      <c r="AP57" s="429" t="s">
        <v>375</v>
      </c>
      <c r="AQ57" s="422"/>
      <c r="AR57" s="422"/>
      <c r="AS57" s="422"/>
      <c r="AT57" s="384" t="s">
        <v>353</v>
      </c>
    </row>
    <row r="58" spans="1:46" ht="22.15" customHeight="1">
      <c r="A58" s="423">
        <f>IF(C58="",0,MAX($A$5:A57)+1)</f>
        <v>50</v>
      </c>
      <c r="B58" s="413">
        <v>6</v>
      </c>
      <c r="C58" s="427" t="s">
        <v>429</v>
      </c>
      <c r="D58" s="422" t="s">
        <v>96</v>
      </c>
      <c r="E58" s="429">
        <v>0.9002</v>
      </c>
      <c r="F58" s="429"/>
      <c r="G58" s="429"/>
      <c r="H58" s="328">
        <f t="shared" si="0"/>
        <v>0</v>
      </c>
      <c r="I58" s="329">
        <f t="shared" si="1"/>
        <v>0.9002</v>
      </c>
      <c r="J58" s="329">
        <f t="shared" si="2"/>
        <v>0.9002</v>
      </c>
      <c r="K58" s="329" t="str">
        <f t="shared" si="3"/>
        <v xml:space="preserve">ONT, </v>
      </c>
      <c r="L58" s="429"/>
      <c r="M58" s="429"/>
      <c r="N58" s="429"/>
      <c r="O58" s="429"/>
      <c r="P58" s="429"/>
      <c r="Q58" s="429"/>
      <c r="R58" s="429"/>
      <c r="S58" s="429"/>
      <c r="T58" s="429"/>
      <c r="U58" s="429"/>
      <c r="V58" s="429"/>
      <c r="W58" s="429"/>
      <c r="X58" s="429">
        <v>0.9002</v>
      </c>
      <c r="Y58" s="429"/>
      <c r="Z58" s="429"/>
      <c r="AA58" s="429"/>
      <c r="AB58" s="429"/>
      <c r="AC58" s="429"/>
      <c r="AD58" s="429"/>
      <c r="AE58" s="429"/>
      <c r="AF58" s="429"/>
      <c r="AG58" s="429"/>
      <c r="AH58" s="429"/>
      <c r="AI58" s="429"/>
      <c r="AJ58" s="429"/>
      <c r="AK58" s="429"/>
      <c r="AL58" s="429"/>
      <c r="AM58" s="429"/>
      <c r="AN58" s="429"/>
      <c r="AO58" s="429"/>
      <c r="AP58" s="429" t="s">
        <v>375</v>
      </c>
      <c r="AQ58" s="422"/>
      <c r="AR58" s="422"/>
      <c r="AS58" s="422"/>
      <c r="AT58" s="422" t="s">
        <v>345</v>
      </c>
    </row>
    <row r="59" spans="1:46" ht="40.15" customHeight="1">
      <c r="A59" s="423">
        <f>IF(C59="",0,MAX($A$5:A58)+1)</f>
        <v>51</v>
      </c>
      <c r="B59" s="413">
        <v>15</v>
      </c>
      <c r="C59" s="427" t="s">
        <v>430</v>
      </c>
      <c r="D59" s="422" t="s">
        <v>96</v>
      </c>
      <c r="E59" s="334">
        <v>70.193299999999994</v>
      </c>
      <c r="F59" s="429"/>
      <c r="G59" s="334"/>
      <c r="H59" s="328">
        <f t="shared" si="0"/>
        <v>0</v>
      </c>
      <c r="I59" s="329">
        <f t="shared" si="1"/>
        <v>70.193299999999994</v>
      </c>
      <c r="J59" s="329">
        <f t="shared" si="2"/>
        <v>70.193299999999994</v>
      </c>
      <c r="K59" s="329" t="str">
        <f t="shared" si="3"/>
        <v xml:space="preserve">RSN, DGT, CSD, </v>
      </c>
      <c r="L59" s="329"/>
      <c r="M59" s="334"/>
      <c r="N59" s="334"/>
      <c r="O59" s="334"/>
      <c r="P59" s="334"/>
      <c r="Q59" s="333"/>
      <c r="R59" s="333">
        <v>67.870099999999994</v>
      </c>
      <c r="S59" s="334"/>
      <c r="T59" s="334"/>
      <c r="U59" s="334"/>
      <c r="V59" s="334"/>
      <c r="W59" s="334"/>
      <c r="X59" s="334"/>
      <c r="Y59" s="334"/>
      <c r="Z59" s="334"/>
      <c r="AA59" s="334"/>
      <c r="AB59" s="334"/>
      <c r="AC59" s="334">
        <v>0.3332</v>
      </c>
      <c r="AD59" s="334"/>
      <c r="AE59" s="334"/>
      <c r="AF59" s="334"/>
      <c r="AG59" s="334"/>
      <c r="AH59" s="334"/>
      <c r="AI59" s="334"/>
      <c r="AJ59" s="334"/>
      <c r="AK59" s="334"/>
      <c r="AL59" s="334">
        <v>1.99</v>
      </c>
      <c r="AM59" s="334"/>
      <c r="AN59" s="334"/>
      <c r="AO59" s="334"/>
      <c r="AP59" s="334" t="s">
        <v>375</v>
      </c>
      <c r="AQ59" s="422" t="s">
        <v>431</v>
      </c>
      <c r="AR59" s="422"/>
      <c r="AS59" s="422"/>
      <c r="AT59" s="384" t="s">
        <v>353</v>
      </c>
    </row>
    <row r="60" spans="1:46" s="370" customFormat="1" ht="22.15" customHeight="1">
      <c r="A60" s="365" t="s">
        <v>432</v>
      </c>
      <c r="B60" s="366"/>
      <c r="C60" s="367" t="s">
        <v>433</v>
      </c>
      <c r="D60" s="368"/>
      <c r="E60" s="369"/>
      <c r="F60" s="369"/>
      <c r="G60" s="369"/>
      <c r="H60" s="328">
        <f t="shared" si="0"/>
        <v>0</v>
      </c>
      <c r="I60" s="329">
        <f t="shared" si="1"/>
        <v>0</v>
      </c>
      <c r="J60" s="329">
        <f t="shared" si="2"/>
        <v>0</v>
      </c>
      <c r="K60" s="329" t="str">
        <f t="shared" si="3"/>
        <v/>
      </c>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8"/>
      <c r="AR60" s="368"/>
      <c r="AS60" s="368"/>
      <c r="AT60" s="368"/>
    </row>
    <row r="61" spans="1:46" ht="22.15" customHeight="1">
      <c r="A61" s="423">
        <f>IF(C61="",0,MAX($A$5:A60)+1)</f>
        <v>52</v>
      </c>
      <c r="B61" s="415"/>
      <c r="C61" s="382" t="s">
        <v>434</v>
      </c>
      <c r="D61" s="422" t="s">
        <v>33</v>
      </c>
      <c r="E61" s="429">
        <v>4.8</v>
      </c>
      <c r="F61" s="429"/>
      <c r="G61" s="429">
        <v>4.8</v>
      </c>
      <c r="H61" s="328">
        <f t="shared" si="0"/>
        <v>0</v>
      </c>
      <c r="I61" s="329">
        <f t="shared" si="1"/>
        <v>4.8</v>
      </c>
      <c r="J61" s="329">
        <f t="shared" si="2"/>
        <v>4.8</v>
      </c>
      <c r="K61" s="329" t="str">
        <f t="shared" si="3"/>
        <v xml:space="preserve">CSD, </v>
      </c>
      <c r="L61" s="329"/>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v>4.8</v>
      </c>
      <c r="AM61" s="334"/>
      <c r="AN61" s="429"/>
      <c r="AO61" s="429"/>
      <c r="AP61" s="429" t="s">
        <v>364</v>
      </c>
      <c r="AQ61" s="422"/>
      <c r="AR61" s="422"/>
      <c r="AS61" s="422"/>
      <c r="AT61" s="384" t="s">
        <v>353</v>
      </c>
    </row>
    <row r="62" spans="1:46" s="370" customFormat="1" ht="22.15" customHeight="1">
      <c r="A62" s="365" t="s">
        <v>435</v>
      </c>
      <c r="B62" s="366"/>
      <c r="C62" s="367" t="s">
        <v>436</v>
      </c>
      <c r="D62" s="368"/>
      <c r="E62" s="369"/>
      <c r="F62" s="369"/>
      <c r="G62" s="369"/>
      <c r="H62" s="328">
        <f t="shared" si="0"/>
        <v>0</v>
      </c>
      <c r="I62" s="329">
        <f t="shared" si="1"/>
        <v>0</v>
      </c>
      <c r="J62" s="329">
        <f t="shared" si="2"/>
        <v>0</v>
      </c>
      <c r="K62" s="329" t="str">
        <f t="shared" si="3"/>
        <v/>
      </c>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8"/>
      <c r="AR62" s="368"/>
      <c r="AS62" s="368"/>
      <c r="AT62" s="368"/>
    </row>
    <row r="63" spans="1:46" ht="22.15" customHeight="1">
      <c r="A63" s="423">
        <f>IF(C63="",0,MAX($A$5:A62)+1)</f>
        <v>53</v>
      </c>
      <c r="B63" s="422">
        <v>134</v>
      </c>
      <c r="C63" s="427" t="s">
        <v>437</v>
      </c>
      <c r="D63" s="422" t="s">
        <v>36</v>
      </c>
      <c r="E63" s="429">
        <v>39.008299999999998</v>
      </c>
      <c r="F63" s="429">
        <v>39.008299999999998</v>
      </c>
      <c r="G63" s="429"/>
      <c r="H63" s="328">
        <f t="shared" si="0"/>
        <v>0</v>
      </c>
      <c r="I63" s="329">
        <f t="shared" si="1"/>
        <v>39.008299999999998</v>
      </c>
      <c r="J63" s="329">
        <f t="shared" si="2"/>
        <v>0</v>
      </c>
      <c r="K63" s="422" t="s">
        <v>36</v>
      </c>
      <c r="L63" s="429"/>
      <c r="M63" s="429"/>
      <c r="N63" s="429"/>
      <c r="O63" s="429"/>
      <c r="P63" s="429"/>
      <c r="Q63" s="334"/>
      <c r="R63" s="334"/>
      <c r="S63" s="429"/>
      <c r="T63" s="429"/>
      <c r="U63" s="429"/>
      <c r="V63" s="429"/>
      <c r="W63" s="429"/>
      <c r="X63" s="429"/>
      <c r="Y63" s="429"/>
      <c r="Z63" s="429"/>
      <c r="AA63" s="429"/>
      <c r="AB63" s="429"/>
      <c r="AC63" s="429"/>
      <c r="AD63" s="429"/>
      <c r="AE63" s="429"/>
      <c r="AF63" s="429"/>
      <c r="AG63" s="429"/>
      <c r="AH63" s="429"/>
      <c r="AI63" s="429"/>
      <c r="AJ63" s="429"/>
      <c r="AK63" s="429"/>
      <c r="AL63" s="429"/>
      <c r="AM63" s="429"/>
      <c r="AN63" s="429"/>
      <c r="AO63" s="429"/>
      <c r="AP63" s="429" t="s">
        <v>343</v>
      </c>
      <c r="AQ63" s="422"/>
      <c r="AR63" s="422"/>
      <c r="AS63" s="422"/>
      <c r="AT63" s="422" t="s">
        <v>345</v>
      </c>
    </row>
    <row r="64" spans="1:46" s="362" customFormat="1" ht="22.15" customHeight="1">
      <c r="A64" s="423">
        <f>IF(C64="",0,MAX($A$5:A63)+1)</f>
        <v>54</v>
      </c>
      <c r="B64" s="415"/>
      <c r="C64" s="382" t="s">
        <v>438</v>
      </c>
      <c r="D64" s="384" t="s">
        <v>36</v>
      </c>
      <c r="E64" s="331">
        <v>20.53</v>
      </c>
      <c r="F64" s="331"/>
      <c r="G64" s="331">
        <v>20.53</v>
      </c>
      <c r="H64" s="331"/>
      <c r="I64" s="331"/>
      <c r="J64" s="329">
        <f>SUM(L64:P64)+SUM(R64:AN64)</f>
        <v>20.671599999999998</v>
      </c>
      <c r="K64" s="329" t="str">
        <f t="shared" si="3"/>
        <v xml:space="preserve">LUK, HNK, CSD, </v>
      </c>
      <c r="L64" s="329"/>
      <c r="M64" s="387">
        <v>0.59809999999999997</v>
      </c>
      <c r="N64" s="387"/>
      <c r="O64" s="387">
        <v>7.3135000000000003</v>
      </c>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v>12.76</v>
      </c>
      <c r="AM64" s="387"/>
      <c r="AN64" s="331"/>
      <c r="AO64" s="331"/>
      <c r="AP64" s="331" t="s">
        <v>364</v>
      </c>
      <c r="AQ64" s="384"/>
      <c r="AR64" s="384"/>
      <c r="AS64" s="384"/>
      <c r="AT64" s="331" t="s">
        <v>353</v>
      </c>
    </row>
    <row r="65" spans="1:46" ht="22.15" customHeight="1">
      <c r="A65" s="423">
        <f>IF(C65="",0,MAX($A$5:A64)+1)</f>
        <v>55</v>
      </c>
      <c r="B65" s="415"/>
      <c r="C65" s="382" t="s">
        <v>439</v>
      </c>
      <c r="D65" s="422" t="s">
        <v>36</v>
      </c>
      <c r="E65" s="429">
        <v>22.27</v>
      </c>
      <c r="F65" s="429"/>
      <c r="G65" s="429">
        <v>22.27</v>
      </c>
      <c r="H65" s="328">
        <f t="shared" si="0"/>
        <v>0</v>
      </c>
      <c r="I65" s="329">
        <f t="shared" si="1"/>
        <v>22.27</v>
      </c>
      <c r="J65" s="329">
        <f>SUM(L65:P65)+SUM(R65:AN65)</f>
        <v>22.27</v>
      </c>
      <c r="K65" s="329" t="str">
        <f t="shared" si="3"/>
        <v xml:space="preserve">HNK, CSD, </v>
      </c>
      <c r="L65" s="329"/>
      <c r="M65" s="334"/>
      <c r="N65" s="334"/>
      <c r="O65" s="334">
        <v>0.51129999999999998</v>
      </c>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v>21.758700000000001</v>
      </c>
      <c r="AM65" s="334"/>
      <c r="AN65" s="429"/>
      <c r="AO65" s="429"/>
      <c r="AP65" s="429" t="s">
        <v>364</v>
      </c>
      <c r="AQ65" s="422"/>
      <c r="AR65" s="422"/>
      <c r="AS65" s="422"/>
      <c r="AT65" s="384" t="s">
        <v>353</v>
      </c>
    </row>
    <row r="66" spans="1:46" ht="22.15" customHeight="1">
      <c r="A66" s="423">
        <f>IF(C66="",0,MAX($A$5:A65)+1)</f>
        <v>56</v>
      </c>
      <c r="B66" s="423"/>
      <c r="C66" s="332" t="s">
        <v>440</v>
      </c>
      <c r="D66" s="384" t="s">
        <v>36</v>
      </c>
      <c r="E66" s="423">
        <v>2.85</v>
      </c>
      <c r="F66" s="423"/>
      <c r="G66" s="423"/>
      <c r="H66" s="423"/>
      <c r="I66" s="423"/>
      <c r="J66" s="329">
        <f t="shared" si="2"/>
        <v>2.85</v>
      </c>
      <c r="K66" s="329" t="str">
        <f t="shared" si="3"/>
        <v xml:space="preserve">HNK, RSN, CSD, </v>
      </c>
      <c r="L66" s="423"/>
      <c r="M66" s="423"/>
      <c r="N66" s="423"/>
      <c r="O66" s="423">
        <v>1.33</v>
      </c>
      <c r="P66" s="423"/>
      <c r="Q66" s="423"/>
      <c r="R66" s="423">
        <v>0.91</v>
      </c>
      <c r="S66" s="423"/>
      <c r="T66" s="423"/>
      <c r="U66" s="423"/>
      <c r="V66" s="423"/>
      <c r="W66" s="423"/>
      <c r="X66" s="423"/>
      <c r="Y66" s="423"/>
      <c r="Z66" s="423"/>
      <c r="AA66" s="423"/>
      <c r="AB66" s="423"/>
      <c r="AC66" s="423"/>
      <c r="AD66" s="423"/>
      <c r="AE66" s="423"/>
      <c r="AF66" s="423"/>
      <c r="AG66" s="423"/>
      <c r="AH66" s="423"/>
      <c r="AI66" s="423"/>
      <c r="AJ66" s="423"/>
      <c r="AK66" s="423"/>
      <c r="AL66" s="423">
        <v>0.61</v>
      </c>
      <c r="AM66" s="423"/>
      <c r="AN66" s="423"/>
      <c r="AO66" s="423"/>
      <c r="AP66" s="423" t="s">
        <v>441</v>
      </c>
      <c r="AQ66" s="423"/>
      <c r="AR66" s="423"/>
      <c r="AS66" s="423"/>
      <c r="AT66" s="384" t="s">
        <v>345</v>
      </c>
    </row>
    <row r="67" spans="1:46" s="370" customFormat="1" ht="22.15" customHeight="1">
      <c r="A67" s="365" t="s">
        <v>442</v>
      </c>
      <c r="B67" s="366"/>
      <c r="C67" s="367" t="s">
        <v>443</v>
      </c>
      <c r="D67" s="368"/>
      <c r="E67" s="369"/>
      <c r="F67" s="369"/>
      <c r="G67" s="369"/>
      <c r="H67" s="328">
        <f t="shared" si="0"/>
        <v>0</v>
      </c>
      <c r="I67" s="329">
        <f t="shared" si="1"/>
        <v>0</v>
      </c>
      <c r="J67" s="329">
        <f t="shared" si="2"/>
        <v>0</v>
      </c>
      <c r="K67" s="329" t="str">
        <f t="shared" si="3"/>
        <v/>
      </c>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8"/>
      <c r="AR67" s="368"/>
      <c r="AS67" s="368"/>
      <c r="AT67" s="368"/>
    </row>
    <row r="68" spans="1:46" s="362" customFormat="1" ht="22.15" customHeight="1">
      <c r="A68" s="384">
        <f>IF(C68="",0,MAX($A$5:A67)+1)</f>
        <v>57</v>
      </c>
      <c r="B68" s="415"/>
      <c r="C68" s="382" t="s">
        <v>444</v>
      </c>
      <c r="D68" s="384" t="s">
        <v>35</v>
      </c>
      <c r="E68" s="331">
        <v>4.67</v>
      </c>
      <c r="F68" s="331"/>
      <c r="G68" s="331">
        <v>4.67</v>
      </c>
      <c r="H68" s="328">
        <f t="shared" si="0"/>
        <v>0</v>
      </c>
      <c r="I68" s="329">
        <f t="shared" si="1"/>
        <v>4.67</v>
      </c>
      <c r="J68" s="329">
        <f t="shared" si="2"/>
        <v>4.67</v>
      </c>
      <c r="K68" s="329" t="str">
        <f t="shared" si="3"/>
        <v xml:space="preserve">SON, CSD, </v>
      </c>
      <c r="L68" s="329"/>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v>3.95</v>
      </c>
      <c r="AL68" s="387">
        <v>0.72</v>
      </c>
      <c r="AM68" s="387"/>
      <c r="AN68" s="331"/>
      <c r="AO68" s="331"/>
      <c r="AP68" s="331" t="s">
        <v>343</v>
      </c>
      <c r="AQ68" s="384"/>
      <c r="AR68" s="384"/>
      <c r="AS68" s="384"/>
      <c r="AT68" s="331" t="s">
        <v>353</v>
      </c>
    </row>
    <row r="69" spans="1:46" ht="22.15" customHeight="1">
      <c r="A69" s="384">
        <f>IF(C69="",0,MAX($A$5:A68)+1)</f>
        <v>58</v>
      </c>
      <c r="B69" s="415"/>
      <c r="C69" s="382" t="s">
        <v>445</v>
      </c>
      <c r="D69" s="422" t="s">
        <v>36</v>
      </c>
      <c r="E69" s="429">
        <v>1.26</v>
      </c>
      <c r="F69" s="429"/>
      <c r="G69" s="429">
        <v>1.25736</v>
      </c>
      <c r="H69" s="328">
        <f>I69-E69</f>
        <v>0</v>
      </c>
      <c r="I69" s="329">
        <f>J69+F69</f>
        <v>1.26</v>
      </c>
      <c r="J69" s="329">
        <f>SUM(L69:P69)+SUM(R69:AN69)</f>
        <v>1.26</v>
      </c>
      <c r="K69" s="329" t="str">
        <f>IF(L69&lt;&gt;0,L$3&amp;", ","")&amp;IF(M69&lt;&gt;0,M$3&amp;", ","")&amp;IF(N69&lt;&gt;0,N$3&amp;", ","")&amp;IF(O69&lt;&gt;0,O$3&amp;", ","")&amp;IF(P69&lt;&gt;0,P$3&amp;", ","")&amp;IF(Q69&lt;&gt;0,Q$3&amp;", ","")&amp;IF(R69&lt;&gt;0,R$3&amp;", ","")&amp;IF(S69&lt;&gt;0,S$3&amp;", ","")&amp;IF(T69&lt;&gt;0,T$3&amp;", ","")&amp;IF(U69&lt;&gt;0,U$3&amp;", ","")&amp;IF(V69&lt;&gt;0,V$3&amp;", ","")&amp;IF(W69&lt;&gt;0,W$3&amp;", ","")&amp;IF(X69&lt;&gt;0,X$3&amp;", ","")&amp;IF(Y69&lt;&gt;0,Y$3&amp;", ","")&amp;IF(Z69&lt;&gt;0,Z$3&amp;", ","")&amp;IF(AA69&lt;&gt;0,AA$3&amp;", ","")&amp;IF(AB69&lt;&gt;0,AB$3&amp;", ","")&amp;IF(AC69&lt;&gt;0,AC$3&amp;", ","")&amp;IF(AD69&lt;&gt;0,AD$3&amp;", ","")&amp;IF(AE69&lt;&gt;0,AE$3&amp;", ","")&amp;IF(AF69&lt;&gt;0,AF$3&amp;", ","")&amp;IF(AG69&lt;&gt;0,AG$3&amp;", ","")&amp;IF(AH69&lt;&gt;0,AH$3&amp;", ","")&amp;IF(AI69&lt;&gt;0,AI$3&amp;", ","")&amp;IF(AJ69&lt;&gt;0,AJ$3&amp;", ","")&amp;IF(AK69&lt;&gt;0,AK$3&amp;", ","")&amp;IF(AL69&lt;&gt;0,AL$3&amp;", ","")&amp;IF(AM69&lt;&gt;0,AM$3&amp;", ","")&amp;IF(AN69&lt;&gt;0,AN$3&amp;", ","")</f>
        <v xml:space="preserve">HNK, RSN, </v>
      </c>
      <c r="L69" s="329"/>
      <c r="M69" s="334"/>
      <c r="N69" s="334"/>
      <c r="O69" s="334">
        <v>0.42</v>
      </c>
      <c r="P69" s="334"/>
      <c r="Q69" s="334"/>
      <c r="R69" s="334">
        <v>0.84</v>
      </c>
      <c r="S69" s="334"/>
      <c r="T69" s="334"/>
      <c r="U69" s="334"/>
      <c r="V69" s="334"/>
      <c r="W69" s="334"/>
      <c r="X69" s="334"/>
      <c r="Y69" s="334"/>
      <c r="Z69" s="334"/>
      <c r="AA69" s="334"/>
      <c r="AB69" s="334"/>
      <c r="AC69" s="334"/>
      <c r="AD69" s="334"/>
      <c r="AE69" s="334"/>
      <c r="AF69" s="334"/>
      <c r="AG69" s="334"/>
      <c r="AH69" s="334"/>
      <c r="AI69" s="334"/>
      <c r="AJ69" s="334"/>
      <c r="AK69" s="334"/>
      <c r="AL69" s="334"/>
      <c r="AM69" s="334"/>
      <c r="AN69" s="429"/>
      <c r="AO69" s="429"/>
      <c r="AP69" s="429" t="s">
        <v>355</v>
      </c>
      <c r="AQ69" s="422"/>
      <c r="AR69" s="422"/>
      <c r="AS69" s="422"/>
      <c r="AT69" s="446" t="s">
        <v>353</v>
      </c>
    </row>
    <row r="70" spans="1:46" ht="22.15" customHeight="1">
      <c r="A70" s="384">
        <f>IF(C70="",0,MAX($A$5:A69)+1)</f>
        <v>59</v>
      </c>
      <c r="B70" s="415"/>
      <c r="C70" s="382" t="s">
        <v>446</v>
      </c>
      <c r="D70" s="422" t="s">
        <v>36</v>
      </c>
      <c r="E70" s="429">
        <v>0.8</v>
      </c>
      <c r="F70" s="429"/>
      <c r="G70" s="429">
        <v>0.8004</v>
      </c>
      <c r="H70" s="328">
        <f>I70-E70</f>
        <v>0</v>
      </c>
      <c r="I70" s="329">
        <f>J70+F70</f>
        <v>0.8</v>
      </c>
      <c r="J70" s="329">
        <f>SUM(L70:P70)+SUM(R70:AN70)</f>
        <v>0.8</v>
      </c>
      <c r="K70" s="329" t="str">
        <f>IF(L70&lt;&gt;0,L$3&amp;", ","")&amp;IF(M70&lt;&gt;0,M$3&amp;", ","")&amp;IF(N70&lt;&gt;0,N$3&amp;", ","")&amp;IF(O70&lt;&gt;0,O$3&amp;", ","")&amp;IF(P70&lt;&gt;0,P$3&amp;", ","")&amp;IF(Q70&lt;&gt;0,Q$3&amp;", ","")&amp;IF(R70&lt;&gt;0,R$3&amp;", ","")&amp;IF(S70&lt;&gt;0,S$3&amp;", ","")&amp;IF(T70&lt;&gt;0,T$3&amp;", ","")&amp;IF(U70&lt;&gt;0,U$3&amp;", ","")&amp;IF(V70&lt;&gt;0,V$3&amp;", ","")&amp;IF(W70&lt;&gt;0,W$3&amp;", ","")&amp;IF(X70&lt;&gt;0,X$3&amp;", ","")&amp;IF(Y70&lt;&gt;0,Y$3&amp;", ","")&amp;IF(Z70&lt;&gt;0,Z$3&amp;", ","")&amp;IF(AA70&lt;&gt;0,AA$3&amp;", ","")&amp;IF(AB70&lt;&gt;0,AB$3&amp;", ","")&amp;IF(AC70&lt;&gt;0,AC$3&amp;", ","")&amp;IF(AD70&lt;&gt;0,AD$3&amp;", ","")&amp;IF(AE70&lt;&gt;0,AE$3&amp;", ","")&amp;IF(AF70&lt;&gt;0,AF$3&amp;", ","")&amp;IF(AG70&lt;&gt;0,AG$3&amp;", ","")&amp;IF(AH70&lt;&gt;0,AH$3&amp;", ","")&amp;IF(AI70&lt;&gt;0,AI$3&amp;", ","")&amp;IF(AJ70&lt;&gt;0,AJ$3&amp;", ","")&amp;IF(AK70&lt;&gt;0,AK$3&amp;", ","")&amp;IF(AL70&lt;&gt;0,AL$3&amp;", ","")&amp;IF(AM70&lt;&gt;0,AM$3&amp;", ","")&amp;IF(AN70&lt;&gt;0,AN$3&amp;", ","")</f>
        <v xml:space="preserve">RSN, CSD, </v>
      </c>
      <c r="L70" s="329"/>
      <c r="M70" s="334"/>
      <c r="N70" s="334"/>
      <c r="O70" s="334"/>
      <c r="P70" s="334"/>
      <c r="Q70" s="358"/>
      <c r="R70" s="358">
        <v>0.67</v>
      </c>
      <c r="S70" s="334"/>
      <c r="T70" s="334"/>
      <c r="U70" s="334"/>
      <c r="V70" s="334"/>
      <c r="W70" s="334"/>
      <c r="X70" s="334"/>
      <c r="Y70" s="334"/>
      <c r="Z70" s="334"/>
      <c r="AA70" s="334"/>
      <c r="AB70" s="334"/>
      <c r="AC70" s="334"/>
      <c r="AD70" s="334"/>
      <c r="AE70" s="334"/>
      <c r="AF70" s="334"/>
      <c r="AG70" s="334"/>
      <c r="AH70" s="334"/>
      <c r="AI70" s="334"/>
      <c r="AJ70" s="334"/>
      <c r="AK70" s="334"/>
      <c r="AL70" s="334">
        <v>0.13</v>
      </c>
      <c r="AM70" s="334"/>
      <c r="AN70" s="429"/>
      <c r="AO70" s="429"/>
      <c r="AP70" s="429" t="s">
        <v>355</v>
      </c>
      <c r="AQ70" s="422"/>
      <c r="AR70" s="422"/>
      <c r="AS70" s="422"/>
      <c r="AT70" s="446" t="s">
        <v>353</v>
      </c>
    </row>
    <row r="71" spans="1:46" ht="22.15" customHeight="1">
      <c r="A71" s="423">
        <f>IF(C71="",0,MAX($A$5:A70)+1)</f>
        <v>60</v>
      </c>
      <c r="B71" s="415"/>
      <c r="C71" s="382" t="s">
        <v>447</v>
      </c>
      <c r="D71" s="422" t="s">
        <v>36</v>
      </c>
      <c r="E71" s="429">
        <v>4.42</v>
      </c>
      <c r="F71" s="429"/>
      <c r="G71" s="429">
        <v>4.42</v>
      </c>
      <c r="H71" s="328">
        <f t="shared" ref="H71" si="4">I71-E71</f>
        <v>0</v>
      </c>
      <c r="I71" s="329">
        <f t="shared" ref="I71" si="5">J71+F71</f>
        <v>4.42</v>
      </c>
      <c r="J71" s="329">
        <f t="shared" ref="J71" si="6">SUM(L71:P71)+SUM(R71:AN71)</f>
        <v>4.42</v>
      </c>
      <c r="K71" s="329" t="str">
        <f>IF(L71&lt;&gt;0,L$3&amp;", ","")&amp;IF(M71&lt;&gt;0,M$3&amp;", ","")&amp;IF(N71&lt;&gt;0,N$3&amp;", ","")&amp;IF(O71&lt;&gt;0,O$3&amp;", ","")&amp;IF(P71&lt;&gt;0,P$3&amp;", ","")&amp;IF(Q71&lt;&gt;0,Q$3&amp;", ","")&amp;IF(R71&lt;&gt;0,R$3&amp;", ","")&amp;IF(S71&lt;&gt;0,S$3&amp;", ","")&amp;IF(T71&lt;&gt;0,T$3&amp;", ","")&amp;IF(U71&lt;&gt;0,U$3&amp;", ","")&amp;IF(V71&lt;&gt;0,V$3&amp;", ","")&amp;IF(W71&lt;&gt;0,W$3&amp;", ","")&amp;IF(X71&lt;&gt;0,X$3&amp;", ","")&amp;IF(Y71&lt;&gt;0,Y$3&amp;", ","")&amp;IF(Z71&lt;&gt;0,Z$3&amp;", ","")&amp;IF(AA71&lt;&gt;0,AA$3&amp;", ","")&amp;IF(AB71&lt;&gt;0,AB$3&amp;", ","")&amp;IF(AC71&lt;&gt;0,AC$3&amp;", ","")&amp;IF(AD71&lt;&gt;0,AD$3&amp;", ","")&amp;IF(AE71&lt;&gt;0,AE$3&amp;", ","")&amp;IF(AF71&lt;&gt;0,AF$3&amp;", ","")&amp;IF(AG71&lt;&gt;0,AG$3&amp;", ","")&amp;IF(AH71&lt;&gt;0,AH$3&amp;", ","")&amp;IF(AI71&lt;&gt;0,AI$3&amp;", ","")&amp;IF(AJ71&lt;&gt;0,AJ$3&amp;", ","")&amp;IF(AK71&lt;&gt;0,AK$3&amp;", ","")&amp;IF(AL71&lt;&gt;0,AL$3&amp;", ","")&amp;IF(AM71&lt;&gt;0,AM$3&amp;", ","")&amp;IF(AN71&lt;&gt;0,AN$3&amp;", ","")</f>
        <v xml:space="preserve">LUK, HNK, RSN, </v>
      </c>
      <c r="L71" s="329"/>
      <c r="M71" s="334">
        <v>0.42</v>
      </c>
      <c r="N71" s="334"/>
      <c r="O71" s="334">
        <v>0.99</v>
      </c>
      <c r="P71" s="334"/>
      <c r="Q71" s="334"/>
      <c r="R71" s="334">
        <v>3.01</v>
      </c>
      <c r="S71" s="334"/>
      <c r="T71" s="334"/>
      <c r="U71" s="334"/>
      <c r="V71" s="334"/>
      <c r="W71" s="334"/>
      <c r="X71" s="334"/>
      <c r="Y71" s="334"/>
      <c r="Z71" s="334"/>
      <c r="AA71" s="334"/>
      <c r="AB71" s="334"/>
      <c r="AC71" s="334"/>
      <c r="AD71" s="334"/>
      <c r="AE71" s="334"/>
      <c r="AF71" s="334"/>
      <c r="AG71" s="334"/>
      <c r="AH71" s="334"/>
      <c r="AI71" s="334"/>
      <c r="AJ71" s="334"/>
      <c r="AK71" s="334"/>
      <c r="AL71" s="334"/>
      <c r="AM71" s="334"/>
      <c r="AN71" s="429"/>
      <c r="AO71" s="429"/>
      <c r="AP71" s="429" t="s">
        <v>378</v>
      </c>
      <c r="AQ71" s="422"/>
      <c r="AR71" s="422"/>
      <c r="AS71" s="422"/>
      <c r="AT71" s="423" t="s">
        <v>353</v>
      </c>
    </row>
    <row r="72" spans="1:46" s="370" customFormat="1" ht="22.15" customHeight="1">
      <c r="A72" s="365" t="s">
        <v>448</v>
      </c>
      <c r="B72" s="366"/>
      <c r="C72" s="367" t="s">
        <v>449</v>
      </c>
      <c r="D72" s="368"/>
      <c r="E72" s="369"/>
      <c r="F72" s="369"/>
      <c r="G72" s="369"/>
      <c r="H72" s="328">
        <f t="shared" si="0"/>
        <v>0</v>
      </c>
      <c r="I72" s="329">
        <f t="shared" si="1"/>
        <v>0</v>
      </c>
      <c r="J72" s="329">
        <f t="shared" si="2"/>
        <v>0</v>
      </c>
      <c r="K72" s="329" t="str">
        <f t="shared" ref="K72:K75" si="7">IF(L72&lt;&gt;0,L$3&amp;", ","")&amp;IF(M72&lt;&gt;0,M$3&amp;", ","")&amp;IF(N72&lt;&gt;0,N$3&amp;", ","")&amp;IF(O72&lt;&gt;0,O$3&amp;", ","")&amp;IF(P72&lt;&gt;0,P$3&amp;", ","")&amp;IF(Q72&lt;&gt;0,Q$3&amp;", ","")&amp;IF(R72&lt;&gt;0,R$3&amp;", ","")&amp;IF(S72&lt;&gt;0,S$3&amp;", ","")&amp;IF(T72&lt;&gt;0,T$3&amp;", ","")&amp;IF(U72&lt;&gt;0,U$3&amp;", ","")&amp;IF(V72&lt;&gt;0,V$3&amp;", ","")&amp;IF(W72&lt;&gt;0,W$3&amp;", ","")&amp;IF(X72&lt;&gt;0,X$3&amp;", ","")&amp;IF(Y72&lt;&gt;0,Y$3&amp;", ","")&amp;IF(Z72&lt;&gt;0,Z$3&amp;", ","")&amp;IF(AA72&lt;&gt;0,AA$3&amp;", ","")&amp;IF(AB72&lt;&gt;0,AB$3&amp;", ","")&amp;IF(AC72&lt;&gt;0,AC$3&amp;", ","")&amp;IF(AD72&lt;&gt;0,AD$3&amp;", ","")&amp;IF(AE72&lt;&gt;0,AE$3&amp;", ","")&amp;IF(AF72&lt;&gt;0,AF$3&amp;", ","")&amp;IF(AG72&lt;&gt;0,AG$3&amp;", ","")&amp;IF(AH72&lt;&gt;0,AH$3&amp;", ","")&amp;IF(AI72&lt;&gt;0,AI$3&amp;", ","")&amp;IF(AJ72&lt;&gt;0,AJ$3&amp;", ","")&amp;IF(AK72&lt;&gt;0,AK$3&amp;", ","")&amp;IF(AL72&lt;&gt;0,AL$3&amp;", ","")&amp;IF(AM72&lt;&gt;0,AM$3&amp;", ","")&amp;IF(AN72&lt;&gt;0,AN$3&amp;", ","")</f>
        <v/>
      </c>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8"/>
      <c r="AR72" s="368"/>
      <c r="AS72" s="368"/>
      <c r="AT72" s="368"/>
    </row>
    <row r="73" spans="1:46" s="362" customFormat="1" ht="22.15" customHeight="1">
      <c r="A73" s="569">
        <f>IF(C73="",0,MAX($A$5:A72)+1)</f>
        <v>61</v>
      </c>
      <c r="B73" s="570" t="s">
        <v>450</v>
      </c>
      <c r="C73" s="571" t="s">
        <v>451</v>
      </c>
      <c r="D73" s="572" t="s">
        <v>45</v>
      </c>
      <c r="E73" s="575">
        <v>15</v>
      </c>
      <c r="F73" s="327"/>
      <c r="G73" s="387">
        <f>O73+P73+Q73</f>
        <v>2.2999999999999998</v>
      </c>
      <c r="H73" s="328"/>
      <c r="I73" s="329">
        <f t="shared" si="1"/>
        <v>5.3</v>
      </c>
      <c r="J73" s="329">
        <f>SUM(L73:P73)+SUM(R73:AN73)</f>
        <v>5.3</v>
      </c>
      <c r="K73" s="329" t="str">
        <f t="shared" si="7"/>
        <v xml:space="preserve">HNK, CLN, RSN, </v>
      </c>
      <c r="L73" s="329"/>
      <c r="M73" s="387"/>
      <c r="N73" s="387"/>
      <c r="O73" s="387">
        <v>1.2</v>
      </c>
      <c r="P73" s="387">
        <v>1.1000000000000001</v>
      </c>
      <c r="Q73" s="387"/>
      <c r="R73" s="387">
        <v>3</v>
      </c>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t="s">
        <v>343</v>
      </c>
      <c r="AQ73" s="326"/>
      <c r="AR73" s="330"/>
      <c r="AS73" s="384"/>
      <c r="AT73" s="331" t="s">
        <v>353</v>
      </c>
    </row>
    <row r="74" spans="1:46" s="362" customFormat="1" ht="22.15" customHeight="1">
      <c r="A74" s="569">
        <f>IF(C74="",0,MAX($A$5:A73)+1)</f>
        <v>0</v>
      </c>
      <c r="B74" s="570"/>
      <c r="C74" s="571"/>
      <c r="D74" s="573"/>
      <c r="E74" s="575"/>
      <c r="F74" s="327"/>
      <c r="G74" s="387">
        <f>O74+P74+Q74</f>
        <v>2.6</v>
      </c>
      <c r="H74" s="328"/>
      <c r="I74" s="329">
        <f t="shared" si="1"/>
        <v>4.9000000000000004</v>
      </c>
      <c r="J74" s="329">
        <f t="shared" ref="J74:J77" si="8">SUM(L74:P74)+SUM(R74:AN74)</f>
        <v>4.9000000000000004</v>
      </c>
      <c r="K74" s="329" t="str">
        <f t="shared" si="7"/>
        <v xml:space="preserve">HNK, CLN, RSN, </v>
      </c>
      <c r="L74" s="329"/>
      <c r="M74" s="387"/>
      <c r="N74" s="387"/>
      <c r="O74" s="387">
        <v>2.1</v>
      </c>
      <c r="P74" s="387">
        <v>0.5</v>
      </c>
      <c r="Q74" s="387"/>
      <c r="R74" s="387">
        <v>2.2999999999999998</v>
      </c>
      <c r="S74" s="387"/>
      <c r="T74" s="387"/>
      <c r="U74" s="387"/>
      <c r="V74" s="387"/>
      <c r="W74" s="387"/>
      <c r="X74" s="387"/>
      <c r="Y74" s="387"/>
      <c r="Z74" s="387"/>
      <c r="AA74" s="387"/>
      <c r="AB74" s="387"/>
      <c r="AC74" s="387"/>
      <c r="AD74" s="387"/>
      <c r="AE74" s="387"/>
      <c r="AF74" s="387"/>
      <c r="AG74" s="387"/>
      <c r="AH74" s="387"/>
      <c r="AI74" s="387"/>
      <c r="AJ74" s="387"/>
      <c r="AK74" s="387"/>
      <c r="AL74" s="387"/>
      <c r="AM74" s="387"/>
      <c r="AN74" s="387"/>
      <c r="AO74" s="387"/>
      <c r="AP74" s="387" t="s">
        <v>360</v>
      </c>
      <c r="AQ74" s="326"/>
      <c r="AR74" s="330"/>
      <c r="AS74" s="384"/>
      <c r="AT74" s="331" t="s">
        <v>452</v>
      </c>
    </row>
    <row r="75" spans="1:46" s="362" customFormat="1" ht="22.15" customHeight="1">
      <c r="A75" s="569">
        <f>IF(C75="",0,MAX($A$5:A74)+1)</f>
        <v>0</v>
      </c>
      <c r="B75" s="570"/>
      <c r="C75" s="571"/>
      <c r="D75" s="574"/>
      <c r="E75" s="575"/>
      <c r="F75" s="327"/>
      <c r="G75" s="387">
        <f>O75+P75+Q75</f>
        <v>3</v>
      </c>
      <c r="H75" s="328"/>
      <c r="I75" s="329">
        <f t="shared" si="1"/>
        <v>4.8</v>
      </c>
      <c r="J75" s="329">
        <f t="shared" si="8"/>
        <v>4.8</v>
      </c>
      <c r="K75" s="329" t="str">
        <f t="shared" si="7"/>
        <v xml:space="preserve">HNK, CLN, RSN, </v>
      </c>
      <c r="L75" s="329"/>
      <c r="M75" s="387"/>
      <c r="N75" s="387"/>
      <c r="O75" s="387">
        <v>0.4</v>
      </c>
      <c r="P75" s="387">
        <v>2.6</v>
      </c>
      <c r="Q75" s="387"/>
      <c r="R75" s="387">
        <v>1.8</v>
      </c>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t="s">
        <v>373</v>
      </c>
      <c r="AQ75" s="326"/>
      <c r="AR75" s="330"/>
      <c r="AS75" s="384"/>
      <c r="AT75" s="331" t="s">
        <v>353</v>
      </c>
    </row>
    <row r="76" spans="1:46" s="362" customFormat="1" ht="19.899999999999999" customHeight="1">
      <c r="A76" s="384">
        <f>IF(C76="",0,MAX($A$5:A75)+1)</f>
        <v>62</v>
      </c>
      <c r="B76" s="385"/>
      <c r="C76" s="386" t="s">
        <v>453</v>
      </c>
      <c r="D76" s="326" t="s">
        <v>45</v>
      </c>
      <c r="E76" s="387">
        <v>59.98</v>
      </c>
      <c r="F76" s="327">
        <v>59.98</v>
      </c>
      <c r="G76" s="387"/>
      <c r="H76" s="328"/>
      <c r="I76" s="329"/>
      <c r="J76" s="329"/>
      <c r="K76" s="326" t="s">
        <v>45</v>
      </c>
      <c r="L76" s="329"/>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387"/>
      <c r="AL76" s="387"/>
      <c r="AM76" s="387"/>
      <c r="AN76" s="387"/>
      <c r="AO76" s="387"/>
      <c r="AP76" s="387" t="s">
        <v>1197</v>
      </c>
      <c r="AQ76" s="326"/>
      <c r="AR76" s="330"/>
      <c r="AS76" s="384"/>
      <c r="AT76" s="331"/>
    </row>
    <row r="77" spans="1:46" s="362" customFormat="1" ht="40.15" customHeight="1">
      <c r="A77" s="384">
        <f>IF(C77="",0,MAX($A$5:A76)+1)</f>
        <v>63</v>
      </c>
      <c r="B77" s="415">
        <v>8</v>
      </c>
      <c r="C77" s="388" t="s">
        <v>454</v>
      </c>
      <c r="D77" s="389" t="s">
        <v>45</v>
      </c>
      <c r="E77" s="329">
        <v>4.0199999999999996</v>
      </c>
      <c r="F77" s="329"/>
      <c r="G77" s="329">
        <v>4.0199999999999996</v>
      </c>
      <c r="H77" s="328">
        <f t="shared" si="0"/>
        <v>0</v>
      </c>
      <c r="I77" s="329">
        <f t="shared" si="1"/>
        <v>4.0199999999999996</v>
      </c>
      <c r="J77" s="329">
        <f t="shared" si="8"/>
        <v>4.0199999999999996</v>
      </c>
      <c r="K77" s="329" t="str">
        <f t="shared" ref="K77:K106" si="9">IF(L77&lt;&gt;0,L$3&amp;", ","")&amp;IF(M77&lt;&gt;0,M$3&amp;", ","")&amp;IF(N77&lt;&gt;0,N$3&amp;", ","")&amp;IF(O77&lt;&gt;0,O$3&amp;", ","")&amp;IF(P77&lt;&gt;0,P$3&amp;", ","")&amp;IF(Q77&lt;&gt;0,Q$3&amp;", ","")&amp;IF(R77&lt;&gt;0,R$3&amp;", ","")&amp;IF(S77&lt;&gt;0,S$3&amp;", ","")&amp;IF(T77&lt;&gt;0,T$3&amp;", ","")&amp;IF(U77&lt;&gt;0,U$3&amp;", ","")&amp;IF(V77&lt;&gt;0,V$3&amp;", ","")&amp;IF(W77&lt;&gt;0,W$3&amp;", ","")&amp;IF(X77&lt;&gt;0,X$3&amp;", ","")&amp;IF(Y77&lt;&gt;0,Y$3&amp;", ","")&amp;IF(Z77&lt;&gt;0,Z$3&amp;", ","")&amp;IF(AA77&lt;&gt;0,AA$3&amp;", ","")&amp;IF(AB77&lt;&gt;0,AB$3&amp;", ","")&amp;IF(AC77&lt;&gt;0,AC$3&amp;", ","")&amp;IF(AD77&lt;&gt;0,AD$3&amp;", ","")&amp;IF(AE77&lt;&gt;0,AE$3&amp;", ","")&amp;IF(AF77&lt;&gt;0,AF$3&amp;", ","")&amp;IF(AG77&lt;&gt;0,AG$3&amp;", ","")&amp;IF(AH77&lt;&gt;0,AH$3&amp;", ","")&amp;IF(AI77&lt;&gt;0,AI$3&amp;", ","")&amp;IF(AJ77&lt;&gt;0,AJ$3&amp;", ","")&amp;IF(AK77&lt;&gt;0,AK$3&amp;", ","")&amp;IF(AL77&lt;&gt;0,AL$3&amp;", ","")&amp;IF(AM77&lt;&gt;0,AM$3&amp;", ","")&amp;IF(AN77&lt;&gt;0,AN$3&amp;", ","")</f>
        <v xml:space="preserve">RSN, </v>
      </c>
      <c r="L77" s="329"/>
      <c r="M77" s="390"/>
      <c r="N77" s="358"/>
      <c r="O77" s="358"/>
      <c r="P77" s="358"/>
      <c r="Q77" s="390"/>
      <c r="R77" s="390">
        <v>4.0199999999999996</v>
      </c>
      <c r="S77" s="390"/>
      <c r="T77" s="390"/>
      <c r="U77" s="358"/>
      <c r="V77" s="358"/>
      <c r="W77" s="358"/>
      <c r="X77" s="358"/>
      <c r="Y77" s="358"/>
      <c r="Z77" s="358"/>
      <c r="AA77" s="358"/>
      <c r="AB77" s="358"/>
      <c r="AC77" s="358"/>
      <c r="AD77" s="358"/>
      <c r="AE77" s="358"/>
      <c r="AF77" s="358"/>
      <c r="AG77" s="358"/>
      <c r="AH77" s="358"/>
      <c r="AI77" s="358"/>
      <c r="AJ77" s="358"/>
      <c r="AK77" s="358"/>
      <c r="AL77" s="358"/>
      <c r="AM77" s="358"/>
      <c r="AN77" s="358"/>
      <c r="AO77" s="358"/>
      <c r="AP77" s="329" t="s">
        <v>343</v>
      </c>
      <c r="AQ77" s="384"/>
      <c r="AR77" s="384" t="s">
        <v>455</v>
      </c>
      <c r="AS77" s="384"/>
      <c r="AT77" s="331" t="s">
        <v>353</v>
      </c>
    </row>
    <row r="78" spans="1:46" ht="22.15" customHeight="1">
      <c r="A78" s="423">
        <f>IF(C78="",0,MAX($A$5:A77)+1)</f>
        <v>64</v>
      </c>
      <c r="B78" s="413">
        <v>7</v>
      </c>
      <c r="C78" s="427" t="s">
        <v>456</v>
      </c>
      <c r="D78" s="422" t="s">
        <v>45</v>
      </c>
      <c r="E78" s="429">
        <v>0.83599999999999997</v>
      </c>
      <c r="F78" s="429"/>
      <c r="G78" s="429"/>
      <c r="H78" s="328">
        <f t="shared" si="0"/>
        <v>0</v>
      </c>
      <c r="I78" s="329">
        <f t="shared" si="1"/>
        <v>0.83599999999999997</v>
      </c>
      <c r="J78" s="329">
        <f t="shared" si="2"/>
        <v>0.83599999999999997</v>
      </c>
      <c r="K78" s="329" t="str">
        <f t="shared" si="9"/>
        <v xml:space="preserve">TSC, CSD, </v>
      </c>
      <c r="L78" s="429"/>
      <c r="M78" s="429"/>
      <c r="N78" s="429"/>
      <c r="O78" s="429"/>
      <c r="P78" s="429"/>
      <c r="Q78" s="429"/>
      <c r="R78" s="429"/>
      <c r="S78" s="429"/>
      <c r="T78" s="429"/>
      <c r="U78" s="429"/>
      <c r="V78" s="429"/>
      <c r="W78" s="429"/>
      <c r="X78" s="429"/>
      <c r="Y78" s="429"/>
      <c r="Z78" s="429">
        <v>0.3206</v>
      </c>
      <c r="AA78" s="429"/>
      <c r="AB78" s="429"/>
      <c r="AC78" s="429"/>
      <c r="AD78" s="429"/>
      <c r="AE78" s="429"/>
      <c r="AF78" s="429"/>
      <c r="AG78" s="429"/>
      <c r="AH78" s="429"/>
      <c r="AI78" s="429"/>
      <c r="AJ78" s="429"/>
      <c r="AK78" s="429"/>
      <c r="AL78" s="429">
        <v>0.51539999999999997</v>
      </c>
      <c r="AM78" s="429"/>
      <c r="AN78" s="429"/>
      <c r="AO78" s="429"/>
      <c r="AP78" s="429" t="s">
        <v>343</v>
      </c>
      <c r="AQ78" s="422" t="s">
        <v>457</v>
      </c>
      <c r="AR78" s="422"/>
      <c r="AS78" s="422"/>
      <c r="AT78" s="446" t="s">
        <v>345</v>
      </c>
    </row>
    <row r="79" spans="1:46" ht="22.15" customHeight="1">
      <c r="A79" s="423">
        <f>IF(C79="",0,MAX($A$5:A78)+1)</f>
        <v>65</v>
      </c>
      <c r="B79" s="413">
        <v>30</v>
      </c>
      <c r="C79" s="427" t="s">
        <v>458</v>
      </c>
      <c r="D79" s="422" t="s">
        <v>45</v>
      </c>
      <c r="E79" s="429">
        <v>0.12</v>
      </c>
      <c r="F79" s="429"/>
      <c r="G79" s="429"/>
      <c r="H79" s="328">
        <f t="shared" ref="H79:H146" si="10">I79-E79</f>
        <v>0</v>
      </c>
      <c r="I79" s="329">
        <f t="shared" ref="I79:I146" si="11">J79+F79</f>
        <v>0.12</v>
      </c>
      <c r="J79" s="329">
        <f t="shared" ref="J79:J146" si="12">SUM(L79:P79)+SUM(R79:AN79)</f>
        <v>0.12</v>
      </c>
      <c r="K79" s="329" t="str">
        <f t="shared" si="9"/>
        <v xml:space="preserve">HNK, </v>
      </c>
      <c r="L79" s="429"/>
      <c r="M79" s="429"/>
      <c r="N79" s="429"/>
      <c r="O79" s="429">
        <v>0.12</v>
      </c>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29"/>
      <c r="AO79" s="429"/>
      <c r="AP79" s="429" t="s">
        <v>343</v>
      </c>
      <c r="AQ79" s="422" t="s">
        <v>459</v>
      </c>
      <c r="AR79" s="422"/>
      <c r="AS79" s="422"/>
      <c r="AT79" s="422" t="s">
        <v>345</v>
      </c>
    </row>
    <row r="80" spans="1:46" ht="22.15" customHeight="1">
      <c r="A80" s="423">
        <f>IF(C80="",0,MAX($A$5:A79)+1)</f>
        <v>66</v>
      </c>
      <c r="B80" s="413">
        <v>55</v>
      </c>
      <c r="C80" s="427" t="s">
        <v>460</v>
      </c>
      <c r="D80" s="422" t="s">
        <v>45</v>
      </c>
      <c r="E80" s="429">
        <v>7.7999999999999996E-3</v>
      </c>
      <c r="F80" s="429"/>
      <c r="G80" s="429"/>
      <c r="H80" s="328">
        <f t="shared" si="10"/>
        <v>0</v>
      </c>
      <c r="I80" s="329">
        <f t="shared" si="11"/>
        <v>7.7999999999999996E-3</v>
      </c>
      <c r="J80" s="329">
        <f t="shared" si="12"/>
        <v>7.7999999999999996E-3</v>
      </c>
      <c r="K80" s="329" t="str">
        <f t="shared" si="9"/>
        <v xml:space="preserve">DTL, </v>
      </c>
      <c r="L80" s="429"/>
      <c r="M80" s="429"/>
      <c r="N80" s="429"/>
      <c r="O80" s="429"/>
      <c r="P80" s="429"/>
      <c r="Q80" s="333"/>
      <c r="R80" s="333"/>
      <c r="S80" s="429"/>
      <c r="T80" s="429"/>
      <c r="U80" s="429"/>
      <c r="V80" s="429"/>
      <c r="W80" s="429"/>
      <c r="X80" s="429"/>
      <c r="Y80" s="429"/>
      <c r="Z80" s="429"/>
      <c r="AA80" s="429"/>
      <c r="AB80" s="429"/>
      <c r="AC80" s="429"/>
      <c r="AD80" s="429">
        <v>7.7999999999999996E-3</v>
      </c>
      <c r="AE80" s="429"/>
      <c r="AF80" s="429"/>
      <c r="AG80" s="429"/>
      <c r="AH80" s="429"/>
      <c r="AI80" s="429"/>
      <c r="AJ80" s="429"/>
      <c r="AK80" s="429"/>
      <c r="AL80" s="429"/>
      <c r="AM80" s="429"/>
      <c r="AN80" s="429"/>
      <c r="AO80" s="429"/>
      <c r="AP80" s="429" t="s">
        <v>343</v>
      </c>
      <c r="AQ80" s="422" t="s">
        <v>461</v>
      </c>
      <c r="AR80" s="422"/>
      <c r="AS80" s="422"/>
      <c r="AT80" s="422" t="s">
        <v>345</v>
      </c>
    </row>
    <row r="81" spans="1:46" ht="22.15" customHeight="1">
      <c r="A81" s="423">
        <f>IF(C81="",0,MAX($A$5:A80)+1)</f>
        <v>67</v>
      </c>
      <c r="B81" s="415">
        <v>84</v>
      </c>
      <c r="C81" s="427" t="s">
        <v>462</v>
      </c>
      <c r="D81" s="422" t="s">
        <v>45</v>
      </c>
      <c r="E81" s="429">
        <v>0.4</v>
      </c>
      <c r="F81" s="429"/>
      <c r="G81" s="429"/>
      <c r="H81" s="328">
        <f t="shared" si="10"/>
        <v>0</v>
      </c>
      <c r="I81" s="329">
        <f t="shared" si="11"/>
        <v>0.4</v>
      </c>
      <c r="J81" s="329">
        <f t="shared" si="12"/>
        <v>0.4</v>
      </c>
      <c r="K81" s="329" t="str">
        <f t="shared" si="9"/>
        <v xml:space="preserve">LUK, RSN, </v>
      </c>
      <c r="L81" s="429"/>
      <c r="M81" s="429">
        <v>0.12989999999999999</v>
      </c>
      <c r="N81" s="429"/>
      <c r="O81" s="429"/>
      <c r="P81" s="429"/>
      <c r="Q81" s="334"/>
      <c r="R81" s="334">
        <v>0.27010000000000001</v>
      </c>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t="s">
        <v>343</v>
      </c>
      <c r="AQ81" s="422"/>
      <c r="AR81" s="422"/>
      <c r="AS81" s="422"/>
      <c r="AT81" s="422" t="s">
        <v>353</v>
      </c>
    </row>
    <row r="82" spans="1:46" ht="40.15" customHeight="1">
      <c r="A82" s="423">
        <f>IF(C82="",0,MAX($A$5:A81)+1)</f>
        <v>68</v>
      </c>
      <c r="B82" s="413">
        <v>122</v>
      </c>
      <c r="C82" s="427" t="s">
        <v>463</v>
      </c>
      <c r="D82" s="422" t="s">
        <v>45</v>
      </c>
      <c r="E82" s="429">
        <v>3.84</v>
      </c>
      <c r="F82" s="429"/>
      <c r="G82" s="429"/>
      <c r="H82" s="328">
        <f t="shared" si="10"/>
        <v>0</v>
      </c>
      <c r="I82" s="329">
        <f t="shared" si="11"/>
        <v>3.84</v>
      </c>
      <c r="J82" s="329">
        <f t="shared" si="12"/>
        <v>3.84</v>
      </c>
      <c r="K82" s="329" t="str">
        <f t="shared" si="9"/>
        <v xml:space="preserve">RST, RPH, </v>
      </c>
      <c r="L82" s="429"/>
      <c r="M82" s="429"/>
      <c r="N82" s="429"/>
      <c r="O82" s="429"/>
      <c r="P82" s="429"/>
      <c r="Q82" s="334"/>
      <c r="R82" s="334"/>
      <c r="S82" s="429">
        <v>0.81</v>
      </c>
      <c r="T82" s="429"/>
      <c r="U82" s="429">
        <v>3.03</v>
      </c>
      <c r="V82" s="429"/>
      <c r="W82" s="429"/>
      <c r="X82" s="429"/>
      <c r="Y82" s="429"/>
      <c r="Z82" s="429"/>
      <c r="AA82" s="429"/>
      <c r="AB82" s="429"/>
      <c r="AC82" s="429"/>
      <c r="AD82" s="429"/>
      <c r="AE82" s="429"/>
      <c r="AF82" s="429"/>
      <c r="AG82" s="429"/>
      <c r="AH82" s="429"/>
      <c r="AI82" s="429"/>
      <c r="AJ82" s="429"/>
      <c r="AK82" s="429"/>
      <c r="AL82" s="429"/>
      <c r="AM82" s="429"/>
      <c r="AN82" s="429"/>
      <c r="AO82" s="429"/>
      <c r="AP82" s="429" t="s">
        <v>343</v>
      </c>
      <c r="AQ82" s="352" t="s">
        <v>344</v>
      </c>
      <c r="AR82" s="422"/>
      <c r="AS82" s="422"/>
      <c r="AT82" s="422" t="s">
        <v>345</v>
      </c>
    </row>
    <row r="83" spans="1:46" s="362" customFormat="1" ht="63" customHeight="1">
      <c r="A83" s="384">
        <f>IF(C83="",0,MAX($A$5:A82)+1)</f>
        <v>69</v>
      </c>
      <c r="B83" s="385" t="s">
        <v>464</v>
      </c>
      <c r="C83" s="386" t="s">
        <v>465</v>
      </c>
      <c r="D83" s="326" t="s">
        <v>45</v>
      </c>
      <c r="E83" s="387">
        <v>0.12</v>
      </c>
      <c r="F83" s="327"/>
      <c r="G83" s="387">
        <v>0.12</v>
      </c>
      <c r="H83" s="328">
        <f t="shared" si="10"/>
        <v>0</v>
      </c>
      <c r="I83" s="329">
        <f t="shared" si="11"/>
        <v>0.12</v>
      </c>
      <c r="J83" s="329">
        <f t="shared" si="12"/>
        <v>0.12</v>
      </c>
      <c r="K83" s="329" t="str">
        <f t="shared" si="9"/>
        <v xml:space="preserve">ONT, TSC, </v>
      </c>
      <c r="L83" s="329"/>
      <c r="M83" s="387"/>
      <c r="N83" s="387"/>
      <c r="O83" s="387"/>
      <c r="P83" s="387"/>
      <c r="Q83" s="387"/>
      <c r="R83" s="387"/>
      <c r="S83" s="387"/>
      <c r="T83" s="387"/>
      <c r="U83" s="387"/>
      <c r="V83" s="387"/>
      <c r="W83" s="387"/>
      <c r="X83" s="387">
        <v>0.08</v>
      </c>
      <c r="Y83" s="387"/>
      <c r="Z83" s="387">
        <v>0.04</v>
      </c>
      <c r="AA83" s="387"/>
      <c r="AB83" s="387"/>
      <c r="AC83" s="387"/>
      <c r="AD83" s="387"/>
      <c r="AE83" s="387"/>
      <c r="AF83" s="387"/>
      <c r="AG83" s="387"/>
      <c r="AH83" s="387"/>
      <c r="AI83" s="387"/>
      <c r="AJ83" s="387"/>
      <c r="AK83" s="387"/>
      <c r="AL83" s="387"/>
      <c r="AM83" s="387"/>
      <c r="AN83" s="387"/>
      <c r="AO83" s="387"/>
      <c r="AP83" s="387" t="s">
        <v>347</v>
      </c>
      <c r="AQ83" s="326" t="s">
        <v>466</v>
      </c>
      <c r="AR83" s="330"/>
      <c r="AS83" s="384"/>
      <c r="AT83" s="331" t="s">
        <v>353</v>
      </c>
    </row>
    <row r="84" spans="1:46" s="362" customFormat="1" ht="40.15" customHeight="1">
      <c r="A84" s="384">
        <f>IF(C84="",0,MAX($A$5:A83)+1)</f>
        <v>70</v>
      </c>
      <c r="B84" s="415"/>
      <c r="C84" s="357" t="s">
        <v>467</v>
      </c>
      <c r="D84" s="389" t="s">
        <v>45</v>
      </c>
      <c r="E84" s="329">
        <v>2.25</v>
      </c>
      <c r="F84" s="329"/>
      <c r="G84" s="329">
        <v>2.25</v>
      </c>
      <c r="H84" s="328">
        <f t="shared" si="10"/>
        <v>0</v>
      </c>
      <c r="I84" s="329">
        <f t="shared" si="11"/>
        <v>2.25</v>
      </c>
      <c r="J84" s="329">
        <f t="shared" si="12"/>
        <v>2.25</v>
      </c>
      <c r="K84" s="329" t="str">
        <f t="shared" si="9"/>
        <v xml:space="preserve">LUK, HNK, CLN, RSN, </v>
      </c>
      <c r="L84" s="329"/>
      <c r="M84" s="387">
        <v>0.15750000000000003</v>
      </c>
      <c r="N84" s="387"/>
      <c r="O84" s="387">
        <v>0.45</v>
      </c>
      <c r="P84" s="387">
        <v>0.29249999999999998</v>
      </c>
      <c r="Q84" s="387"/>
      <c r="R84" s="387">
        <v>1.3499999999999999</v>
      </c>
      <c r="S84" s="387"/>
      <c r="T84" s="387"/>
      <c r="U84" s="387"/>
      <c r="V84" s="387"/>
      <c r="W84" s="387"/>
      <c r="X84" s="387"/>
      <c r="Y84" s="387"/>
      <c r="Z84" s="387"/>
      <c r="AA84" s="387"/>
      <c r="AB84" s="387"/>
      <c r="AC84" s="387"/>
      <c r="AD84" s="387"/>
      <c r="AE84" s="387"/>
      <c r="AF84" s="387"/>
      <c r="AG84" s="387"/>
      <c r="AH84" s="387"/>
      <c r="AI84" s="387"/>
      <c r="AJ84" s="387"/>
      <c r="AK84" s="387"/>
      <c r="AL84" s="387"/>
      <c r="AM84" s="387"/>
      <c r="AN84" s="331"/>
      <c r="AO84" s="331"/>
      <c r="AP84" s="329" t="s">
        <v>347</v>
      </c>
      <c r="AQ84" s="384"/>
      <c r="AR84" s="384"/>
      <c r="AS84" s="384"/>
      <c r="AT84" s="331" t="s">
        <v>353</v>
      </c>
    </row>
    <row r="85" spans="1:46" ht="22.15" customHeight="1">
      <c r="A85" s="423">
        <f>IF(C85="",0,MAX($A$5:A84)+1)</f>
        <v>71</v>
      </c>
      <c r="B85" s="371">
        <v>17</v>
      </c>
      <c r="C85" s="332" t="s">
        <v>468</v>
      </c>
      <c r="D85" s="384" t="s">
        <v>45</v>
      </c>
      <c r="E85" s="333">
        <v>0.14000000000000001</v>
      </c>
      <c r="F85" s="333"/>
      <c r="G85" s="333">
        <v>0.14000000000000001</v>
      </c>
      <c r="H85" s="328">
        <f t="shared" si="10"/>
        <v>0</v>
      </c>
      <c r="I85" s="329">
        <f t="shared" si="11"/>
        <v>0.14000000000000001</v>
      </c>
      <c r="J85" s="329">
        <f t="shared" si="12"/>
        <v>0.14000000000000001</v>
      </c>
      <c r="K85" s="329" t="str">
        <f t="shared" si="9"/>
        <v xml:space="preserve">DGD, </v>
      </c>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v>0.14000000000000001</v>
      </c>
      <c r="AI85" s="333"/>
      <c r="AJ85" s="333"/>
      <c r="AK85" s="333"/>
      <c r="AL85" s="333"/>
      <c r="AM85" s="333"/>
      <c r="AN85" s="333"/>
      <c r="AO85" s="333"/>
      <c r="AP85" s="333" t="s">
        <v>347</v>
      </c>
      <c r="AQ85" s="384"/>
      <c r="AR85" s="384"/>
      <c r="AS85" s="423"/>
      <c r="AT85" s="422" t="s">
        <v>345</v>
      </c>
    </row>
    <row r="86" spans="1:46" ht="22.15" customHeight="1">
      <c r="A86" s="423">
        <f>IF(C86="",0,MAX($A$5:A85)+1)</f>
        <v>72</v>
      </c>
      <c r="B86" s="371">
        <v>14</v>
      </c>
      <c r="C86" s="332" t="s">
        <v>469</v>
      </c>
      <c r="D86" s="384" t="s">
        <v>45</v>
      </c>
      <c r="E86" s="333">
        <v>0.26</v>
      </c>
      <c r="F86" s="333"/>
      <c r="G86" s="333">
        <v>0.26</v>
      </c>
      <c r="H86" s="328">
        <f t="shared" si="10"/>
        <v>0</v>
      </c>
      <c r="I86" s="329">
        <f t="shared" si="11"/>
        <v>0.26</v>
      </c>
      <c r="J86" s="329">
        <f t="shared" si="12"/>
        <v>0.26</v>
      </c>
      <c r="K86" s="329" t="str">
        <f t="shared" si="9"/>
        <v xml:space="preserve">LUK, HNK, CLN, RSN, </v>
      </c>
      <c r="L86" s="333"/>
      <c r="M86" s="333">
        <v>0.02</v>
      </c>
      <c r="N86" s="333"/>
      <c r="O86" s="333">
        <v>0.08</v>
      </c>
      <c r="P86" s="333">
        <v>0.06</v>
      </c>
      <c r="Q86" s="333"/>
      <c r="R86" s="333">
        <v>0.1</v>
      </c>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t="s">
        <v>347</v>
      </c>
      <c r="AQ86" s="384"/>
      <c r="AR86" s="384"/>
      <c r="AS86" s="423"/>
      <c r="AT86" s="422" t="s">
        <v>345</v>
      </c>
    </row>
    <row r="87" spans="1:46" ht="22.15" customHeight="1">
      <c r="A87" s="423">
        <f>IF(C87="",0,MAX($A$5:A86)+1)</f>
        <v>73</v>
      </c>
      <c r="B87" s="371">
        <v>1</v>
      </c>
      <c r="C87" s="332" t="s">
        <v>470</v>
      </c>
      <c r="D87" s="423" t="s">
        <v>45</v>
      </c>
      <c r="E87" s="333">
        <v>2.2000000000000002</v>
      </c>
      <c r="F87" s="333"/>
      <c r="G87" s="333">
        <v>2.2000000000000002</v>
      </c>
      <c r="H87" s="328">
        <f t="shared" si="10"/>
        <v>0</v>
      </c>
      <c r="I87" s="329">
        <f t="shared" si="11"/>
        <v>2.2000000000000002</v>
      </c>
      <c r="J87" s="329">
        <f t="shared" si="12"/>
        <v>2.2000000000000002</v>
      </c>
      <c r="K87" s="329" t="str">
        <f t="shared" si="9"/>
        <v xml:space="preserve">HNK, CLN, RSN, RST, ONT, </v>
      </c>
      <c r="L87" s="333"/>
      <c r="M87" s="333"/>
      <c r="N87" s="333"/>
      <c r="O87" s="333">
        <v>1.2</v>
      </c>
      <c r="P87" s="333">
        <v>0.04</v>
      </c>
      <c r="Q87" s="333"/>
      <c r="R87" s="333">
        <v>0.5</v>
      </c>
      <c r="S87" s="333">
        <v>0.25</v>
      </c>
      <c r="T87" s="333"/>
      <c r="U87" s="333"/>
      <c r="V87" s="333"/>
      <c r="W87" s="333"/>
      <c r="X87" s="333">
        <v>0.21</v>
      </c>
      <c r="Y87" s="333"/>
      <c r="Z87" s="333"/>
      <c r="AA87" s="333"/>
      <c r="AB87" s="333"/>
      <c r="AC87" s="333"/>
      <c r="AD87" s="333"/>
      <c r="AE87" s="333"/>
      <c r="AF87" s="333"/>
      <c r="AG87" s="333"/>
      <c r="AH87" s="333"/>
      <c r="AI87" s="333"/>
      <c r="AJ87" s="333"/>
      <c r="AK87" s="333"/>
      <c r="AL87" s="333"/>
      <c r="AM87" s="333"/>
      <c r="AN87" s="333"/>
      <c r="AO87" s="333"/>
      <c r="AP87" s="333" t="s">
        <v>347</v>
      </c>
      <c r="AQ87" s="384"/>
      <c r="AR87" s="384"/>
      <c r="AS87" s="423"/>
      <c r="AT87" s="422" t="s">
        <v>345</v>
      </c>
    </row>
    <row r="88" spans="1:46" s="362" customFormat="1" ht="60.6" customHeight="1">
      <c r="A88" s="384">
        <f>IF(C88="",0,MAX($A$5:A87)+1)</f>
        <v>74</v>
      </c>
      <c r="B88" s="415"/>
      <c r="C88" s="357" t="s">
        <v>471</v>
      </c>
      <c r="D88" s="389" t="s">
        <v>45</v>
      </c>
      <c r="E88" s="329">
        <v>1.17</v>
      </c>
      <c r="F88" s="329"/>
      <c r="G88" s="329">
        <v>1.17</v>
      </c>
      <c r="H88" s="328">
        <f t="shared" si="10"/>
        <v>0</v>
      </c>
      <c r="I88" s="329">
        <f t="shared" si="11"/>
        <v>1.17</v>
      </c>
      <c r="J88" s="329">
        <f t="shared" si="12"/>
        <v>1.17</v>
      </c>
      <c r="K88" s="329" t="str">
        <f t="shared" si="9"/>
        <v xml:space="preserve">LUK, HNK, CLN, RSN, </v>
      </c>
      <c r="L88" s="329"/>
      <c r="M88" s="387">
        <v>8.1900000000000001E-2</v>
      </c>
      <c r="N88" s="387"/>
      <c r="O88" s="387">
        <v>0.23399999999999999</v>
      </c>
      <c r="P88" s="387">
        <v>0.15209999999999999</v>
      </c>
      <c r="Q88" s="387"/>
      <c r="R88" s="387">
        <v>0.70199999999999996</v>
      </c>
      <c r="S88" s="387"/>
      <c r="T88" s="387"/>
      <c r="U88" s="387"/>
      <c r="V88" s="387"/>
      <c r="W88" s="387"/>
      <c r="X88" s="387"/>
      <c r="Y88" s="387"/>
      <c r="Z88" s="387"/>
      <c r="AA88" s="387"/>
      <c r="AB88" s="387"/>
      <c r="AC88" s="387"/>
      <c r="AD88" s="387"/>
      <c r="AE88" s="387"/>
      <c r="AF88" s="387"/>
      <c r="AG88" s="387"/>
      <c r="AH88" s="387"/>
      <c r="AI88" s="387"/>
      <c r="AJ88" s="387"/>
      <c r="AK88" s="387"/>
      <c r="AL88" s="387"/>
      <c r="AM88" s="387"/>
      <c r="AN88" s="331"/>
      <c r="AO88" s="331"/>
      <c r="AP88" s="329" t="s">
        <v>350</v>
      </c>
      <c r="AQ88" s="384"/>
      <c r="AR88" s="384"/>
      <c r="AS88" s="384"/>
      <c r="AT88" s="331" t="s">
        <v>353</v>
      </c>
    </row>
    <row r="89" spans="1:46" ht="22.15" customHeight="1">
      <c r="A89" s="423">
        <f>IF(C89="",0,MAX($A$5:A88)+1)</f>
        <v>75</v>
      </c>
      <c r="B89" s="413">
        <v>3</v>
      </c>
      <c r="C89" s="427" t="s">
        <v>472</v>
      </c>
      <c r="D89" s="422" t="s">
        <v>45</v>
      </c>
      <c r="E89" s="429">
        <v>4.0400000000000005E-2</v>
      </c>
      <c r="F89" s="429"/>
      <c r="G89" s="429"/>
      <c r="H89" s="328">
        <f t="shared" si="10"/>
        <v>0</v>
      </c>
      <c r="I89" s="329">
        <f t="shared" si="11"/>
        <v>4.0400000000000005E-2</v>
      </c>
      <c r="J89" s="329">
        <f t="shared" si="12"/>
        <v>4.0400000000000005E-2</v>
      </c>
      <c r="K89" s="329" t="str">
        <f t="shared" si="9"/>
        <v xml:space="preserve">DGT, SON, CSD, </v>
      </c>
      <c r="L89" s="429"/>
      <c r="M89" s="429"/>
      <c r="N89" s="429"/>
      <c r="O89" s="429"/>
      <c r="P89" s="429"/>
      <c r="Q89" s="429"/>
      <c r="R89" s="429"/>
      <c r="S89" s="429"/>
      <c r="T89" s="429"/>
      <c r="U89" s="429"/>
      <c r="V89" s="429"/>
      <c r="W89" s="429"/>
      <c r="X89" s="429"/>
      <c r="Y89" s="429"/>
      <c r="Z89" s="429"/>
      <c r="AA89" s="429"/>
      <c r="AB89" s="429"/>
      <c r="AC89" s="429">
        <v>1.32E-2</v>
      </c>
      <c r="AD89" s="429"/>
      <c r="AE89" s="429"/>
      <c r="AF89" s="429"/>
      <c r="AG89" s="429"/>
      <c r="AH89" s="429"/>
      <c r="AI89" s="429"/>
      <c r="AJ89" s="429"/>
      <c r="AK89" s="429">
        <v>7.1999999999999998E-3</v>
      </c>
      <c r="AL89" s="429">
        <v>0.02</v>
      </c>
      <c r="AM89" s="429"/>
      <c r="AN89" s="429"/>
      <c r="AO89" s="429"/>
      <c r="AP89" s="429" t="s">
        <v>355</v>
      </c>
      <c r="AQ89" s="422"/>
      <c r="AR89" s="422"/>
      <c r="AS89" s="422"/>
      <c r="AT89" s="446" t="s">
        <v>345</v>
      </c>
    </row>
    <row r="90" spans="1:46" ht="22.15" customHeight="1">
      <c r="A90" s="423">
        <f>IF(C90="",0,MAX($A$5:A89)+1)</f>
        <v>76</v>
      </c>
      <c r="B90" s="413">
        <v>4</v>
      </c>
      <c r="C90" s="427" t="s">
        <v>473</v>
      </c>
      <c r="D90" s="422" t="s">
        <v>45</v>
      </c>
      <c r="E90" s="429">
        <v>3.7699999999999997E-2</v>
      </c>
      <c r="F90" s="429"/>
      <c r="G90" s="429"/>
      <c r="H90" s="328">
        <f t="shared" si="10"/>
        <v>0</v>
      </c>
      <c r="I90" s="329">
        <f t="shared" si="11"/>
        <v>3.7699999999999997E-2</v>
      </c>
      <c r="J90" s="329">
        <f t="shared" si="12"/>
        <v>3.7699999999999997E-2</v>
      </c>
      <c r="K90" s="329" t="str">
        <f t="shared" si="9"/>
        <v xml:space="preserve">LUC, DGT, SON, CSD, </v>
      </c>
      <c r="L90" s="429">
        <v>2.8999999999999998E-3</v>
      </c>
      <c r="M90" s="429"/>
      <c r="N90" s="429"/>
      <c r="O90" s="429"/>
      <c r="P90" s="429"/>
      <c r="Q90" s="429"/>
      <c r="R90" s="429"/>
      <c r="S90" s="429"/>
      <c r="T90" s="429"/>
      <c r="U90" s="429"/>
      <c r="V90" s="429"/>
      <c r="W90" s="429"/>
      <c r="X90" s="429"/>
      <c r="Y90" s="429"/>
      <c r="Z90" s="429"/>
      <c r="AA90" s="429"/>
      <c r="AB90" s="429"/>
      <c r="AC90" s="429">
        <v>4.7000000000000002E-3</v>
      </c>
      <c r="AD90" s="429"/>
      <c r="AE90" s="429"/>
      <c r="AF90" s="429"/>
      <c r="AG90" s="429"/>
      <c r="AH90" s="429"/>
      <c r="AI90" s="429"/>
      <c r="AJ90" s="429"/>
      <c r="AK90" s="429">
        <v>2.0400000000000001E-2</v>
      </c>
      <c r="AL90" s="429">
        <v>9.7000000000000003E-3</v>
      </c>
      <c r="AM90" s="429"/>
      <c r="AN90" s="429"/>
      <c r="AO90" s="429"/>
      <c r="AP90" s="429" t="s">
        <v>355</v>
      </c>
      <c r="AQ90" s="422"/>
      <c r="AR90" s="422"/>
      <c r="AS90" s="422"/>
      <c r="AT90" s="446" t="s">
        <v>345</v>
      </c>
    </row>
    <row r="91" spans="1:46" ht="22.15" customHeight="1">
      <c r="A91" s="423">
        <f>IF(C91="",0,MAX($A$5:A90)+1)</f>
        <v>77</v>
      </c>
      <c r="B91" s="413">
        <v>5</v>
      </c>
      <c r="C91" s="427" t="s">
        <v>474</v>
      </c>
      <c r="D91" s="422" t="s">
        <v>45</v>
      </c>
      <c r="E91" s="429">
        <v>3.0699999999999998E-2</v>
      </c>
      <c r="F91" s="429"/>
      <c r="G91" s="429"/>
      <c r="H91" s="328">
        <f t="shared" si="10"/>
        <v>0</v>
      </c>
      <c r="I91" s="329">
        <f t="shared" si="11"/>
        <v>3.0699999999999998E-2</v>
      </c>
      <c r="J91" s="329">
        <f t="shared" si="12"/>
        <v>3.0699999999999998E-2</v>
      </c>
      <c r="K91" s="329" t="str">
        <f t="shared" si="9"/>
        <v xml:space="preserve">DGT, SON, CSD, </v>
      </c>
      <c r="L91" s="429"/>
      <c r="M91" s="429"/>
      <c r="N91" s="429"/>
      <c r="O91" s="429"/>
      <c r="P91" s="429"/>
      <c r="Q91" s="429"/>
      <c r="R91" s="429"/>
      <c r="S91" s="429"/>
      <c r="T91" s="429"/>
      <c r="U91" s="429"/>
      <c r="V91" s="429"/>
      <c r="W91" s="429"/>
      <c r="X91" s="429"/>
      <c r="Y91" s="429"/>
      <c r="Z91" s="429"/>
      <c r="AA91" s="429"/>
      <c r="AB91" s="429"/>
      <c r="AC91" s="429">
        <v>0.01</v>
      </c>
      <c r="AD91" s="429"/>
      <c r="AE91" s="429"/>
      <c r="AF91" s="429"/>
      <c r="AG91" s="429"/>
      <c r="AH91" s="429"/>
      <c r="AI91" s="429"/>
      <c r="AJ91" s="429"/>
      <c r="AK91" s="429">
        <v>1.0699999999999999E-2</v>
      </c>
      <c r="AL91" s="429">
        <v>0.01</v>
      </c>
      <c r="AM91" s="429"/>
      <c r="AN91" s="429"/>
      <c r="AO91" s="429"/>
      <c r="AP91" s="429" t="s">
        <v>355</v>
      </c>
      <c r="AQ91" s="422"/>
      <c r="AR91" s="422"/>
      <c r="AS91" s="422"/>
      <c r="AT91" s="446" t="s">
        <v>345</v>
      </c>
    </row>
    <row r="92" spans="1:46" ht="40.15" customHeight="1">
      <c r="A92" s="423">
        <f>IF(C92="",0,MAX($A$5:A91)+1)</f>
        <v>78</v>
      </c>
      <c r="B92" s="413">
        <v>29</v>
      </c>
      <c r="C92" s="427" t="s">
        <v>475</v>
      </c>
      <c r="D92" s="422" t="s">
        <v>45</v>
      </c>
      <c r="E92" s="429">
        <v>0.4214</v>
      </c>
      <c r="F92" s="429"/>
      <c r="G92" s="429"/>
      <c r="H92" s="328">
        <f t="shared" si="10"/>
        <v>0</v>
      </c>
      <c r="I92" s="329">
        <f t="shared" si="11"/>
        <v>0.4214</v>
      </c>
      <c r="J92" s="329">
        <f t="shared" si="12"/>
        <v>0.4214</v>
      </c>
      <c r="K92" s="329" t="str">
        <f t="shared" si="9"/>
        <v xml:space="preserve">LUK, HNK, CLN, ONT, DGT, CSD, </v>
      </c>
      <c r="L92" s="429"/>
      <c r="M92" s="429">
        <v>6.2E-2</v>
      </c>
      <c r="N92" s="429"/>
      <c r="O92" s="429">
        <v>0.15640000000000001</v>
      </c>
      <c r="P92" s="429">
        <v>5.2200000000000003E-2</v>
      </c>
      <c r="Q92" s="429"/>
      <c r="R92" s="429"/>
      <c r="S92" s="429"/>
      <c r="T92" s="429"/>
      <c r="U92" s="429"/>
      <c r="V92" s="429"/>
      <c r="W92" s="429"/>
      <c r="X92" s="429">
        <v>0.10489999999999999</v>
      </c>
      <c r="Y92" s="429"/>
      <c r="Z92" s="429"/>
      <c r="AA92" s="429"/>
      <c r="AB92" s="429"/>
      <c r="AC92" s="429">
        <v>1.6299999999999999E-2</v>
      </c>
      <c r="AD92" s="429"/>
      <c r="AE92" s="429"/>
      <c r="AF92" s="429"/>
      <c r="AG92" s="429"/>
      <c r="AH92" s="429"/>
      <c r="AI92" s="429"/>
      <c r="AJ92" s="429"/>
      <c r="AK92" s="429"/>
      <c r="AL92" s="429">
        <v>2.9600000000000001E-2</v>
      </c>
      <c r="AM92" s="429"/>
      <c r="AN92" s="429"/>
      <c r="AO92" s="429"/>
      <c r="AP92" s="429" t="s">
        <v>355</v>
      </c>
      <c r="AQ92" s="422"/>
      <c r="AR92" s="422"/>
      <c r="AS92" s="422"/>
      <c r="AT92" s="446" t="s">
        <v>345</v>
      </c>
    </row>
    <row r="93" spans="1:46" ht="22.15" customHeight="1">
      <c r="A93" s="423">
        <f>IF(C93="",0,MAX($A$5:A92)+1)</f>
        <v>79</v>
      </c>
      <c r="B93" s="413">
        <v>42</v>
      </c>
      <c r="C93" s="427" t="s">
        <v>476</v>
      </c>
      <c r="D93" s="422" t="s">
        <v>45</v>
      </c>
      <c r="E93" s="429">
        <v>0.2016</v>
      </c>
      <c r="F93" s="429"/>
      <c r="G93" s="429"/>
      <c r="H93" s="328">
        <f t="shared" si="10"/>
        <v>0</v>
      </c>
      <c r="I93" s="329">
        <f t="shared" si="11"/>
        <v>0.2016</v>
      </c>
      <c r="J93" s="329">
        <f t="shared" si="12"/>
        <v>0.2016</v>
      </c>
      <c r="K93" s="329" t="str">
        <f t="shared" si="9"/>
        <v xml:space="preserve">HNK, RSN, CSD, </v>
      </c>
      <c r="L93" s="429"/>
      <c r="M93" s="429"/>
      <c r="N93" s="429"/>
      <c r="O93" s="429">
        <v>0.13</v>
      </c>
      <c r="P93" s="429"/>
      <c r="Q93" s="429"/>
      <c r="R93" s="429">
        <v>4.1599999999999998E-2</v>
      </c>
      <c r="S93" s="429"/>
      <c r="T93" s="429"/>
      <c r="U93" s="429"/>
      <c r="V93" s="429"/>
      <c r="W93" s="429"/>
      <c r="X93" s="429"/>
      <c r="Y93" s="429"/>
      <c r="Z93" s="429"/>
      <c r="AA93" s="429"/>
      <c r="AB93" s="429"/>
      <c r="AC93" s="429"/>
      <c r="AD93" s="429"/>
      <c r="AE93" s="429"/>
      <c r="AF93" s="429"/>
      <c r="AG93" s="429"/>
      <c r="AH93" s="429"/>
      <c r="AI93" s="429"/>
      <c r="AJ93" s="429"/>
      <c r="AK93" s="429"/>
      <c r="AL93" s="429">
        <v>0.03</v>
      </c>
      <c r="AM93" s="429"/>
      <c r="AN93" s="429"/>
      <c r="AO93" s="429"/>
      <c r="AP93" s="429" t="s">
        <v>355</v>
      </c>
      <c r="AQ93" s="422"/>
      <c r="AR93" s="422"/>
      <c r="AS93" s="422"/>
      <c r="AT93" s="422" t="s">
        <v>345</v>
      </c>
    </row>
    <row r="94" spans="1:46" ht="40.15" customHeight="1">
      <c r="A94" s="423">
        <f>IF(C94="",0,MAX($A$5:A93)+1)</f>
        <v>80</v>
      </c>
      <c r="B94" s="413">
        <v>2</v>
      </c>
      <c r="C94" s="427" t="s">
        <v>477</v>
      </c>
      <c r="D94" s="422" t="s">
        <v>45</v>
      </c>
      <c r="E94" s="429">
        <v>6.5583</v>
      </c>
      <c r="F94" s="429"/>
      <c r="G94" s="429"/>
      <c r="H94" s="328">
        <f t="shared" si="10"/>
        <v>0</v>
      </c>
      <c r="I94" s="329">
        <f t="shared" si="11"/>
        <v>6.5583</v>
      </c>
      <c r="J94" s="329">
        <f t="shared" si="12"/>
        <v>6.5583</v>
      </c>
      <c r="K94" s="329" t="str">
        <f t="shared" si="9"/>
        <v xml:space="preserve">LUK, HNK, CLN, RSN, RST, ONT, DGT, CSD, </v>
      </c>
      <c r="L94" s="429"/>
      <c r="M94" s="429">
        <v>0.1971</v>
      </c>
      <c r="N94" s="429"/>
      <c r="O94" s="429">
        <v>1.2692000000000001</v>
      </c>
      <c r="P94" s="429">
        <v>5.5399999999999998E-2</v>
      </c>
      <c r="Q94" s="334"/>
      <c r="R94" s="334">
        <v>0.4269</v>
      </c>
      <c r="S94" s="429">
        <v>5.91E-2</v>
      </c>
      <c r="T94" s="429"/>
      <c r="U94" s="429"/>
      <c r="V94" s="429"/>
      <c r="W94" s="429"/>
      <c r="X94" s="429">
        <v>0.29370000000000002</v>
      </c>
      <c r="Y94" s="429"/>
      <c r="Z94" s="429"/>
      <c r="AA94" s="429"/>
      <c r="AB94" s="429"/>
      <c r="AC94" s="429">
        <v>3.5848</v>
      </c>
      <c r="AD94" s="429"/>
      <c r="AE94" s="429"/>
      <c r="AF94" s="429"/>
      <c r="AG94" s="429"/>
      <c r="AH94" s="429"/>
      <c r="AI94" s="429"/>
      <c r="AJ94" s="429"/>
      <c r="AK94" s="429"/>
      <c r="AL94" s="429">
        <v>0.67210000000000003</v>
      </c>
      <c r="AM94" s="429"/>
      <c r="AN94" s="429"/>
      <c r="AO94" s="429"/>
      <c r="AP94" s="429" t="s">
        <v>355</v>
      </c>
      <c r="AQ94" s="422"/>
      <c r="AR94" s="422"/>
      <c r="AS94" s="422"/>
      <c r="AT94" s="446" t="s">
        <v>345</v>
      </c>
    </row>
    <row r="95" spans="1:46" ht="40.15" customHeight="1">
      <c r="A95" s="423">
        <f>IF(C95="",0,MAX($A$5:A94)+1)</f>
        <v>81</v>
      </c>
      <c r="B95" s="413"/>
      <c r="C95" s="357" t="s">
        <v>478</v>
      </c>
      <c r="D95" s="446" t="s">
        <v>45</v>
      </c>
      <c r="E95" s="329">
        <v>1.54</v>
      </c>
      <c r="F95" s="329"/>
      <c r="G95" s="329">
        <v>1.54</v>
      </c>
      <c r="H95" s="328">
        <f t="shared" si="10"/>
        <v>0</v>
      </c>
      <c r="I95" s="329">
        <f t="shared" si="11"/>
        <v>1.54</v>
      </c>
      <c r="J95" s="329">
        <f t="shared" si="12"/>
        <v>1.54</v>
      </c>
      <c r="K95" s="329" t="str">
        <f t="shared" si="9"/>
        <v xml:space="preserve">LUK, HNK, CLN, RSN, </v>
      </c>
      <c r="L95" s="329"/>
      <c r="M95" s="334">
        <v>0.10780000000000001</v>
      </c>
      <c r="N95" s="334"/>
      <c r="O95" s="334">
        <v>0.30800000000000005</v>
      </c>
      <c r="P95" s="334">
        <v>0.20020000000000002</v>
      </c>
      <c r="Q95" s="429"/>
      <c r="R95" s="334">
        <v>0.92399999999999993</v>
      </c>
      <c r="S95" s="334"/>
      <c r="T95" s="334"/>
      <c r="U95" s="334"/>
      <c r="V95" s="334"/>
      <c r="W95" s="334"/>
      <c r="X95" s="334"/>
      <c r="Y95" s="334"/>
      <c r="Z95" s="334"/>
      <c r="AA95" s="334"/>
      <c r="AB95" s="334"/>
      <c r="AC95" s="334"/>
      <c r="AD95" s="334"/>
      <c r="AE95" s="334"/>
      <c r="AF95" s="334"/>
      <c r="AG95" s="334"/>
      <c r="AH95" s="334"/>
      <c r="AI95" s="334"/>
      <c r="AJ95" s="334"/>
      <c r="AK95" s="334"/>
      <c r="AL95" s="334"/>
      <c r="AM95" s="334"/>
      <c r="AN95" s="429"/>
      <c r="AO95" s="429"/>
      <c r="AP95" s="329" t="s">
        <v>360</v>
      </c>
      <c r="AQ95" s="422"/>
      <c r="AR95" s="422"/>
      <c r="AS95" s="422"/>
      <c r="AT95" s="384" t="s">
        <v>353</v>
      </c>
    </row>
    <row r="96" spans="1:46" ht="22.15" customHeight="1">
      <c r="A96" s="423">
        <f>IF(C96="",0,MAX($A$5:A95)+1)</f>
        <v>82</v>
      </c>
      <c r="B96" s="413"/>
      <c r="C96" s="386" t="s">
        <v>479</v>
      </c>
      <c r="D96" s="330" t="s">
        <v>45</v>
      </c>
      <c r="E96" s="334">
        <v>0.30000000000000004</v>
      </c>
      <c r="F96" s="327"/>
      <c r="G96" s="334">
        <v>0.3</v>
      </c>
      <c r="H96" s="328">
        <f t="shared" si="10"/>
        <v>0</v>
      </c>
      <c r="I96" s="329">
        <f t="shared" si="11"/>
        <v>0.30000000000000004</v>
      </c>
      <c r="J96" s="329">
        <f t="shared" si="12"/>
        <v>0.30000000000000004</v>
      </c>
      <c r="K96" s="329" t="str">
        <f t="shared" si="9"/>
        <v xml:space="preserve">HNK, RSN, </v>
      </c>
      <c r="L96" s="329"/>
      <c r="M96" s="334"/>
      <c r="N96" s="334"/>
      <c r="O96" s="334">
        <v>0.1</v>
      </c>
      <c r="P96" s="334"/>
      <c r="Q96" s="429"/>
      <c r="R96" s="334">
        <v>0.2</v>
      </c>
      <c r="S96" s="334"/>
      <c r="T96" s="334"/>
      <c r="U96" s="334"/>
      <c r="V96" s="334"/>
      <c r="W96" s="334"/>
      <c r="X96" s="334"/>
      <c r="Y96" s="334"/>
      <c r="Z96" s="334"/>
      <c r="AA96" s="334"/>
      <c r="AB96" s="334"/>
      <c r="AC96" s="334"/>
      <c r="AD96" s="334"/>
      <c r="AE96" s="334"/>
      <c r="AF96" s="334"/>
      <c r="AG96" s="334"/>
      <c r="AH96" s="334"/>
      <c r="AI96" s="334"/>
      <c r="AJ96" s="334"/>
      <c r="AK96" s="334"/>
      <c r="AL96" s="334"/>
      <c r="AM96" s="334"/>
      <c r="AN96" s="334"/>
      <c r="AO96" s="334"/>
      <c r="AP96" s="334" t="s">
        <v>360</v>
      </c>
      <c r="AQ96" s="330" t="s">
        <v>480</v>
      </c>
      <c r="AR96" s="330"/>
      <c r="AS96" s="422"/>
      <c r="AT96" s="359" t="s">
        <v>353</v>
      </c>
    </row>
    <row r="97" spans="1:46" ht="22.15" customHeight="1">
      <c r="A97" s="423">
        <f>IF(C97="",0,MAX($A$5:A96)+1)</f>
        <v>83</v>
      </c>
      <c r="B97" s="413"/>
      <c r="C97" s="363" t="s">
        <v>481</v>
      </c>
      <c r="D97" s="330" t="s">
        <v>45</v>
      </c>
      <c r="E97" s="334">
        <v>0.36</v>
      </c>
      <c r="F97" s="329"/>
      <c r="G97" s="334">
        <v>0.36</v>
      </c>
      <c r="H97" s="328">
        <f t="shared" si="10"/>
        <v>0</v>
      </c>
      <c r="I97" s="329">
        <f t="shared" si="11"/>
        <v>0.36</v>
      </c>
      <c r="J97" s="329">
        <f t="shared" si="12"/>
        <v>0.36</v>
      </c>
      <c r="K97" s="329" t="str">
        <f t="shared" si="9"/>
        <v xml:space="preserve">LUC, CLN, </v>
      </c>
      <c r="L97" s="334">
        <v>0.22</v>
      </c>
      <c r="M97" s="334"/>
      <c r="N97" s="334"/>
      <c r="O97" s="334"/>
      <c r="P97" s="334">
        <v>0.14000000000000001</v>
      </c>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t="s">
        <v>360</v>
      </c>
      <c r="AQ97" s="446" t="s">
        <v>482</v>
      </c>
      <c r="AR97" s="389"/>
      <c r="AS97" s="422"/>
      <c r="AT97" s="359" t="s">
        <v>353</v>
      </c>
    </row>
    <row r="98" spans="1:46" ht="22.15" customHeight="1">
      <c r="A98" s="423">
        <f>IF(C98="",0,MAX($A$5:A97)+1)</f>
        <v>84</v>
      </c>
      <c r="B98" s="413">
        <v>25</v>
      </c>
      <c r="C98" s="427" t="s">
        <v>483</v>
      </c>
      <c r="D98" s="422" t="s">
        <v>45</v>
      </c>
      <c r="E98" s="429">
        <v>8.8099999999999998E-2</v>
      </c>
      <c r="F98" s="429"/>
      <c r="G98" s="429"/>
      <c r="H98" s="328">
        <f t="shared" si="10"/>
        <v>0</v>
      </c>
      <c r="I98" s="329">
        <f t="shared" si="11"/>
        <v>8.8099999999999998E-2</v>
      </c>
      <c r="J98" s="329">
        <f t="shared" si="12"/>
        <v>8.8099999999999998E-2</v>
      </c>
      <c r="K98" s="329" t="str">
        <f t="shared" si="9"/>
        <v xml:space="preserve">HNK, </v>
      </c>
      <c r="L98" s="429"/>
      <c r="M98" s="429"/>
      <c r="N98" s="429"/>
      <c r="O98" s="429">
        <v>8.8099999999999998E-2</v>
      </c>
      <c r="P98" s="429"/>
      <c r="Q98" s="333"/>
      <c r="R98" s="333"/>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t="s">
        <v>360</v>
      </c>
      <c r="AQ98" s="422"/>
      <c r="AR98" s="422"/>
      <c r="AS98" s="422"/>
      <c r="AT98" s="422" t="s">
        <v>345</v>
      </c>
    </row>
    <row r="99" spans="1:46" ht="22.15" customHeight="1">
      <c r="A99" s="423">
        <f>IF(C99="",0,MAX($A$5:A98)+1)</f>
        <v>85</v>
      </c>
      <c r="B99" s="413">
        <v>27</v>
      </c>
      <c r="C99" s="427" t="s">
        <v>484</v>
      </c>
      <c r="D99" s="422" t="s">
        <v>45</v>
      </c>
      <c r="E99" s="429">
        <v>0.98950000000000005</v>
      </c>
      <c r="F99" s="429"/>
      <c r="G99" s="429"/>
      <c r="H99" s="328">
        <f t="shared" si="10"/>
        <v>0</v>
      </c>
      <c r="I99" s="329">
        <f t="shared" si="11"/>
        <v>0.98950000000000005</v>
      </c>
      <c r="J99" s="329">
        <f t="shared" si="12"/>
        <v>0.98950000000000005</v>
      </c>
      <c r="K99" s="329" t="str">
        <f t="shared" si="9"/>
        <v xml:space="preserve">HNK, </v>
      </c>
      <c r="L99" s="429"/>
      <c r="M99" s="429"/>
      <c r="N99" s="429"/>
      <c r="O99" s="429">
        <v>0.98950000000000005</v>
      </c>
      <c r="P99" s="429"/>
      <c r="Q99" s="333"/>
      <c r="R99" s="333"/>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t="s">
        <v>360</v>
      </c>
      <c r="AQ99" s="422"/>
      <c r="AR99" s="422"/>
      <c r="AS99" s="422"/>
      <c r="AT99" s="422" t="s">
        <v>345</v>
      </c>
    </row>
    <row r="100" spans="1:46" ht="22.15" customHeight="1">
      <c r="A100" s="423">
        <f>IF(C100="",0,MAX($A$5:A99)+1)</f>
        <v>86</v>
      </c>
      <c r="B100" s="413">
        <v>28</v>
      </c>
      <c r="C100" s="363" t="s">
        <v>485</v>
      </c>
      <c r="D100" s="337" t="s">
        <v>45</v>
      </c>
      <c r="E100" s="334">
        <v>0.51</v>
      </c>
      <c r="F100" s="329">
        <v>0.2</v>
      </c>
      <c r="G100" s="334"/>
      <c r="H100" s="328">
        <f t="shared" si="10"/>
        <v>0</v>
      </c>
      <c r="I100" s="329">
        <f t="shared" si="11"/>
        <v>0.51</v>
      </c>
      <c r="J100" s="329">
        <f t="shared" si="12"/>
        <v>0.31</v>
      </c>
      <c r="K100" s="329" t="str">
        <f t="shared" si="9"/>
        <v xml:space="preserve">HNK, </v>
      </c>
      <c r="L100" s="329"/>
      <c r="M100" s="334"/>
      <c r="N100" s="334"/>
      <c r="O100" s="334">
        <v>0.31</v>
      </c>
      <c r="P100" s="334"/>
      <c r="Q100" s="333"/>
      <c r="R100" s="333"/>
      <c r="S100" s="334"/>
      <c r="T100" s="334"/>
      <c r="U100" s="334"/>
      <c r="V100" s="334"/>
      <c r="W100" s="334"/>
      <c r="X100" s="334"/>
      <c r="Y100" s="334"/>
      <c r="Z100" s="334"/>
      <c r="AA100" s="334"/>
      <c r="AB100" s="334"/>
      <c r="AC100" s="334"/>
      <c r="AD100" s="334"/>
      <c r="AE100" s="334"/>
      <c r="AF100" s="334"/>
      <c r="AG100" s="334"/>
      <c r="AH100" s="334"/>
      <c r="AI100" s="334"/>
      <c r="AJ100" s="334"/>
      <c r="AK100" s="334"/>
      <c r="AL100" s="334"/>
      <c r="AM100" s="334"/>
      <c r="AN100" s="334"/>
      <c r="AO100" s="334"/>
      <c r="AP100" s="334" t="s">
        <v>360</v>
      </c>
      <c r="AQ100" s="422"/>
      <c r="AR100" s="391"/>
      <c r="AS100" s="422"/>
      <c r="AT100" s="422" t="s">
        <v>345</v>
      </c>
    </row>
    <row r="101" spans="1:46" ht="22.15" customHeight="1">
      <c r="A101" s="423">
        <f>IF(C101="",0,MAX($A$5:A100)+1)</f>
        <v>87</v>
      </c>
      <c r="B101" s="413">
        <v>31</v>
      </c>
      <c r="C101" s="427" t="s">
        <v>486</v>
      </c>
      <c r="D101" s="422" t="s">
        <v>45</v>
      </c>
      <c r="E101" s="429">
        <v>0.28029999999999999</v>
      </c>
      <c r="F101" s="429"/>
      <c r="G101" s="429"/>
      <c r="H101" s="328">
        <f t="shared" si="10"/>
        <v>0</v>
      </c>
      <c r="I101" s="329">
        <f t="shared" si="11"/>
        <v>0.28029999999999999</v>
      </c>
      <c r="J101" s="329">
        <f t="shared" si="12"/>
        <v>0.28029999999999999</v>
      </c>
      <c r="K101" s="329" t="str">
        <f t="shared" si="9"/>
        <v xml:space="preserve">SON, </v>
      </c>
      <c r="L101" s="429"/>
      <c r="M101" s="429"/>
      <c r="N101" s="429"/>
      <c r="O101" s="429"/>
      <c r="P101" s="429"/>
      <c r="Q101" s="333"/>
      <c r="R101" s="333"/>
      <c r="S101" s="429"/>
      <c r="T101" s="429"/>
      <c r="U101" s="429"/>
      <c r="V101" s="429"/>
      <c r="W101" s="429"/>
      <c r="X101" s="429"/>
      <c r="Y101" s="429"/>
      <c r="Z101" s="429"/>
      <c r="AA101" s="429"/>
      <c r="AB101" s="429"/>
      <c r="AC101" s="429"/>
      <c r="AD101" s="429"/>
      <c r="AE101" s="429"/>
      <c r="AF101" s="429"/>
      <c r="AG101" s="429"/>
      <c r="AH101" s="429"/>
      <c r="AI101" s="429"/>
      <c r="AJ101" s="429"/>
      <c r="AK101" s="429">
        <v>0.28029999999999999</v>
      </c>
      <c r="AL101" s="429"/>
      <c r="AM101" s="429"/>
      <c r="AN101" s="429"/>
      <c r="AO101" s="429"/>
      <c r="AP101" s="429" t="s">
        <v>360</v>
      </c>
      <c r="AQ101" s="422"/>
      <c r="AR101" s="422"/>
      <c r="AS101" s="422"/>
      <c r="AT101" s="422" t="s">
        <v>345</v>
      </c>
    </row>
    <row r="102" spans="1:46" ht="22.15" customHeight="1">
      <c r="A102" s="423">
        <f>IF(C102="",0,MAX($A$5:A101)+1)</f>
        <v>88</v>
      </c>
      <c r="B102" s="413">
        <v>32</v>
      </c>
      <c r="C102" s="427" t="s">
        <v>487</v>
      </c>
      <c r="D102" s="422" t="s">
        <v>45</v>
      </c>
      <c r="E102" s="429">
        <v>2.9000000000000001E-2</v>
      </c>
      <c r="F102" s="429"/>
      <c r="G102" s="429"/>
      <c r="H102" s="328">
        <f t="shared" si="10"/>
        <v>0</v>
      </c>
      <c r="I102" s="329">
        <f t="shared" si="11"/>
        <v>2.9000000000000001E-2</v>
      </c>
      <c r="J102" s="329">
        <f t="shared" si="12"/>
        <v>2.9000000000000001E-2</v>
      </c>
      <c r="K102" s="329" t="str">
        <f t="shared" si="9"/>
        <v xml:space="preserve">SON, </v>
      </c>
      <c r="L102" s="429"/>
      <c r="M102" s="429"/>
      <c r="N102" s="429"/>
      <c r="O102" s="429"/>
      <c r="P102" s="429"/>
      <c r="Q102" s="333"/>
      <c r="R102" s="333"/>
      <c r="S102" s="429"/>
      <c r="T102" s="429"/>
      <c r="U102" s="429"/>
      <c r="V102" s="429"/>
      <c r="W102" s="429"/>
      <c r="X102" s="429"/>
      <c r="Y102" s="429"/>
      <c r="Z102" s="429"/>
      <c r="AA102" s="429"/>
      <c r="AB102" s="429"/>
      <c r="AC102" s="429"/>
      <c r="AD102" s="429"/>
      <c r="AE102" s="429"/>
      <c r="AF102" s="429"/>
      <c r="AG102" s="429"/>
      <c r="AH102" s="429"/>
      <c r="AI102" s="429"/>
      <c r="AJ102" s="429"/>
      <c r="AK102" s="429">
        <v>2.9000000000000001E-2</v>
      </c>
      <c r="AL102" s="429"/>
      <c r="AM102" s="429"/>
      <c r="AN102" s="429"/>
      <c r="AO102" s="429"/>
      <c r="AP102" s="429" t="s">
        <v>360</v>
      </c>
      <c r="AQ102" s="422"/>
      <c r="AR102" s="422"/>
      <c r="AS102" s="422"/>
      <c r="AT102" s="422" t="s">
        <v>345</v>
      </c>
    </row>
    <row r="103" spans="1:46" ht="40.15" customHeight="1">
      <c r="A103" s="423">
        <f>IF(C103="",0,MAX($A$5:A102)+1)</f>
        <v>89</v>
      </c>
      <c r="B103" s="413">
        <v>29</v>
      </c>
      <c r="C103" s="427" t="s">
        <v>488</v>
      </c>
      <c r="D103" s="422" t="s">
        <v>45</v>
      </c>
      <c r="E103" s="429">
        <v>1.65</v>
      </c>
      <c r="F103" s="429"/>
      <c r="G103" s="429"/>
      <c r="H103" s="328">
        <f t="shared" si="10"/>
        <v>0</v>
      </c>
      <c r="I103" s="329">
        <f t="shared" si="11"/>
        <v>1.65</v>
      </c>
      <c r="J103" s="329">
        <f t="shared" si="12"/>
        <v>1.65</v>
      </c>
      <c r="K103" s="329" t="str">
        <f t="shared" si="9"/>
        <v xml:space="preserve">HNK, CSD, </v>
      </c>
      <c r="L103" s="429"/>
      <c r="M103" s="429"/>
      <c r="N103" s="429"/>
      <c r="O103" s="429">
        <v>0.65</v>
      </c>
      <c r="P103" s="429"/>
      <c r="Q103" s="333"/>
      <c r="R103" s="333"/>
      <c r="S103" s="429"/>
      <c r="T103" s="429"/>
      <c r="U103" s="429"/>
      <c r="V103" s="429"/>
      <c r="W103" s="429"/>
      <c r="X103" s="429"/>
      <c r="Y103" s="429"/>
      <c r="Z103" s="429"/>
      <c r="AA103" s="429"/>
      <c r="AB103" s="429"/>
      <c r="AC103" s="429"/>
      <c r="AD103" s="429"/>
      <c r="AE103" s="429"/>
      <c r="AF103" s="429"/>
      <c r="AG103" s="429"/>
      <c r="AH103" s="429"/>
      <c r="AI103" s="429"/>
      <c r="AJ103" s="429"/>
      <c r="AK103" s="429"/>
      <c r="AL103" s="429">
        <v>1</v>
      </c>
      <c r="AM103" s="429"/>
      <c r="AN103" s="429"/>
      <c r="AO103" s="429"/>
      <c r="AP103" s="429" t="s">
        <v>360</v>
      </c>
      <c r="AQ103" s="422"/>
      <c r="AR103" s="422"/>
      <c r="AS103" s="422"/>
      <c r="AT103" s="422" t="s">
        <v>345</v>
      </c>
    </row>
    <row r="104" spans="1:46" s="362" customFormat="1" ht="22.15" customHeight="1">
      <c r="A104" s="384">
        <f>IF(C104="",0,MAX($A$5:A103)+1)</f>
        <v>90</v>
      </c>
      <c r="B104" s="415">
        <v>12</v>
      </c>
      <c r="C104" s="357" t="s">
        <v>489</v>
      </c>
      <c r="D104" s="389" t="s">
        <v>45</v>
      </c>
      <c r="E104" s="329">
        <v>2.13</v>
      </c>
      <c r="F104" s="329">
        <v>2</v>
      </c>
      <c r="G104" s="329">
        <v>2.13</v>
      </c>
      <c r="H104" s="328">
        <f t="shared" si="10"/>
        <v>0</v>
      </c>
      <c r="I104" s="329">
        <f t="shared" si="11"/>
        <v>2.13</v>
      </c>
      <c r="J104" s="329">
        <f t="shared" si="12"/>
        <v>0.13</v>
      </c>
      <c r="K104" s="329" t="str">
        <f t="shared" si="9"/>
        <v xml:space="preserve">HNK, RSX, </v>
      </c>
      <c r="L104" s="329"/>
      <c r="M104" s="358"/>
      <c r="N104" s="358"/>
      <c r="O104" s="358">
        <v>0.13</v>
      </c>
      <c r="P104" s="358"/>
      <c r="Q104" s="329">
        <v>1.1000000000000001</v>
      </c>
      <c r="R104" s="329"/>
      <c r="S104" s="329"/>
      <c r="T104" s="329"/>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29" t="s">
        <v>362</v>
      </c>
      <c r="AQ104" s="384" t="s">
        <v>490</v>
      </c>
      <c r="AR104" s="384"/>
      <c r="AS104" s="384"/>
      <c r="AT104" s="331" t="s">
        <v>353</v>
      </c>
    </row>
    <row r="105" spans="1:46" ht="40.15" customHeight="1">
      <c r="A105" s="423">
        <f>IF(C105="",0,MAX($A$5:A104)+1)</f>
        <v>91</v>
      </c>
      <c r="B105" s="413"/>
      <c r="C105" s="363" t="s">
        <v>491</v>
      </c>
      <c r="D105" s="330" t="s">
        <v>45</v>
      </c>
      <c r="E105" s="334">
        <v>26</v>
      </c>
      <c r="F105" s="329"/>
      <c r="G105" s="334">
        <v>26</v>
      </c>
      <c r="H105" s="328">
        <f t="shared" si="10"/>
        <v>0</v>
      </c>
      <c r="I105" s="329">
        <f t="shared" si="11"/>
        <v>26</v>
      </c>
      <c r="J105" s="329">
        <f t="shared" si="12"/>
        <v>26</v>
      </c>
      <c r="K105" s="329" t="str">
        <f t="shared" si="9"/>
        <v xml:space="preserve">RSN, DBV, </v>
      </c>
      <c r="L105" s="329"/>
      <c r="M105" s="334"/>
      <c r="N105" s="334"/>
      <c r="O105" s="334"/>
      <c r="P105" s="334"/>
      <c r="Q105" s="429"/>
      <c r="R105" s="333">
        <v>24</v>
      </c>
      <c r="S105" s="334"/>
      <c r="T105" s="334"/>
      <c r="U105" s="334"/>
      <c r="V105" s="334"/>
      <c r="W105" s="334"/>
      <c r="X105" s="334"/>
      <c r="Y105" s="334"/>
      <c r="Z105" s="334"/>
      <c r="AA105" s="334"/>
      <c r="AB105" s="334"/>
      <c r="AC105" s="334"/>
      <c r="AD105" s="334"/>
      <c r="AE105" s="334"/>
      <c r="AF105" s="334"/>
      <c r="AG105" s="334"/>
      <c r="AH105" s="334"/>
      <c r="AI105" s="334"/>
      <c r="AJ105" s="334"/>
      <c r="AK105" s="334"/>
      <c r="AL105" s="334"/>
      <c r="AM105" s="334"/>
      <c r="AN105" s="334">
        <v>2</v>
      </c>
      <c r="AO105" s="334"/>
      <c r="AP105" s="334" t="s">
        <v>362</v>
      </c>
      <c r="AQ105" s="446"/>
      <c r="AR105" s="389"/>
      <c r="AS105" s="422"/>
      <c r="AT105" s="423" t="s">
        <v>353</v>
      </c>
    </row>
    <row r="106" spans="1:46" ht="22.15" customHeight="1">
      <c r="A106" s="428">
        <f>IF(C106="",0,MAX($A$5:A105)+1)</f>
        <v>92</v>
      </c>
      <c r="B106" s="392">
        <v>7</v>
      </c>
      <c r="C106" s="393" t="s">
        <v>492</v>
      </c>
      <c r="D106" s="394" t="s">
        <v>45</v>
      </c>
      <c r="E106" s="395">
        <v>3.0700000000000002E-2</v>
      </c>
      <c r="F106" s="395"/>
      <c r="G106" s="395"/>
      <c r="H106" s="396">
        <f t="shared" si="10"/>
        <v>0</v>
      </c>
      <c r="I106" s="397">
        <f t="shared" si="11"/>
        <v>3.0700000000000002E-2</v>
      </c>
      <c r="J106" s="397">
        <f t="shared" si="12"/>
        <v>3.0700000000000002E-2</v>
      </c>
      <c r="K106" s="397" t="str">
        <f t="shared" si="9"/>
        <v xml:space="preserve">CSD, </v>
      </c>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v>3.0700000000000002E-2</v>
      </c>
      <c r="AM106" s="395"/>
      <c r="AN106" s="395"/>
      <c r="AO106" s="395"/>
      <c r="AP106" s="395" t="s">
        <v>362</v>
      </c>
      <c r="AQ106" s="394"/>
      <c r="AR106" s="394"/>
      <c r="AS106" s="394"/>
      <c r="AT106" s="394" t="s">
        <v>345</v>
      </c>
    </row>
    <row r="107" spans="1:46" s="399" customFormat="1" ht="22.15" customHeight="1">
      <c r="A107" s="423">
        <f>IF(C107="",0,MAX($A$5:A106)+1)</f>
        <v>93</v>
      </c>
      <c r="B107" s="423"/>
      <c r="C107" s="332" t="s">
        <v>493</v>
      </c>
      <c r="D107" s="423" t="s">
        <v>45</v>
      </c>
      <c r="E107" s="423">
        <v>12.37</v>
      </c>
      <c r="F107" s="333">
        <v>10.33</v>
      </c>
      <c r="G107" s="423"/>
      <c r="H107" s="328">
        <f t="shared" si="10"/>
        <v>0</v>
      </c>
      <c r="I107" s="329">
        <f t="shared" si="11"/>
        <v>12.370000000000001</v>
      </c>
      <c r="J107" s="329">
        <f t="shared" si="12"/>
        <v>2.04</v>
      </c>
      <c r="K107" s="329" t="str">
        <f t="shared" ref="K107" si="13">IF(L107&lt;&gt;0,L$3&amp;", ","")&amp;IF(M107&lt;&gt;0,M$3&amp;", ","")&amp;IF(N107&lt;&gt;0,N$3&amp;", ","")&amp;IF(O107&lt;&gt;0,O$3&amp;", ","")&amp;IF(P107&lt;&gt;0,P$3&amp;", ","")&amp;IF(Q107&lt;&gt;0,Q$3&amp;", ","")&amp;IF(R107&lt;&gt;0,R$3&amp;", ","")&amp;IF(S107&lt;&gt;0,S$3&amp;", ","")&amp;IF(T107&lt;&gt;0,T$3&amp;", ","")&amp;IF(U107&lt;&gt;0,U$3&amp;", ","")&amp;IF(V107&lt;&gt;0,V$3&amp;", ","")&amp;IF(W107&lt;&gt;0,W$3&amp;", ","")&amp;IF(X107&lt;&gt;0,X$3&amp;", ","")&amp;IF(Y107&lt;&gt;0,Y$3&amp;", ","")&amp;IF(Z107&lt;&gt;0,Z$3&amp;", ","")&amp;IF(AA107&lt;&gt;0,AA$3&amp;", ","")&amp;IF(AB107&lt;&gt;0,AB$3&amp;", ","")&amp;IF(AC107&lt;&gt;0,AC$3&amp;", ","")&amp;IF(AD107&lt;&gt;0,AD$3&amp;", ","")&amp;IF(AE107&lt;&gt;0,AE$3&amp;", ","")&amp;IF(AF107&lt;&gt;0,AF$3&amp;", ","")&amp;IF(AH107&lt;&gt;0,AH$3&amp;", ","")&amp;IF(AI107&lt;&gt;0,AI$3&amp;", ","")&amp;IF(AJ107&lt;&gt;0,AJ$3&amp;", ","")&amp;IF(AK107&lt;&gt;0,AK$3&amp;", ","")&amp;IF(AL107&lt;&gt;0,AL$3&amp;", ","")&amp;IF(AM107&lt;&gt;0,AM$3&amp;", ","")&amp;IF(AN107&lt;&gt;0,AN$3&amp;", ","")</f>
        <v xml:space="preserve">HNK, RSN, CSD, </v>
      </c>
      <c r="L107" s="398"/>
      <c r="M107" s="398"/>
      <c r="N107" s="398"/>
      <c r="O107" s="398">
        <v>0.04</v>
      </c>
      <c r="P107" s="398"/>
      <c r="Q107" s="398"/>
      <c r="R107" s="398">
        <v>0.9</v>
      </c>
      <c r="S107" s="398"/>
      <c r="T107" s="398"/>
      <c r="U107" s="398"/>
      <c r="V107" s="398"/>
      <c r="W107" s="398"/>
      <c r="X107" s="398"/>
      <c r="Y107" s="398"/>
      <c r="Z107" s="398"/>
      <c r="AA107" s="398"/>
      <c r="AB107" s="398"/>
      <c r="AC107" s="398"/>
      <c r="AD107" s="398"/>
      <c r="AE107" s="398"/>
      <c r="AF107" s="398"/>
      <c r="AG107" s="398"/>
      <c r="AH107" s="398"/>
      <c r="AI107" s="398"/>
      <c r="AJ107" s="398"/>
      <c r="AK107" s="398"/>
      <c r="AL107" s="398">
        <v>1.1000000000000001</v>
      </c>
      <c r="AM107" s="398"/>
      <c r="AN107" s="398"/>
      <c r="AO107" s="398"/>
      <c r="AP107" s="399" t="s">
        <v>362</v>
      </c>
      <c r="AT107" s="399" t="s">
        <v>345</v>
      </c>
    </row>
    <row r="108" spans="1:46" ht="22.15" customHeight="1">
      <c r="A108" s="431">
        <f>IF(C108="",0,MAX($A$5:A107)+1)</f>
        <v>94</v>
      </c>
      <c r="B108" s="400"/>
      <c r="C108" s="401" t="s">
        <v>494</v>
      </c>
      <c r="D108" s="402" t="s">
        <v>45</v>
      </c>
      <c r="E108" s="403">
        <v>0.6</v>
      </c>
      <c r="F108" s="403"/>
      <c r="G108" s="403">
        <v>0.6</v>
      </c>
      <c r="H108" s="404">
        <f t="shared" si="10"/>
        <v>0</v>
      </c>
      <c r="I108" s="403">
        <f t="shared" si="11"/>
        <v>0.6</v>
      </c>
      <c r="J108" s="403">
        <f t="shared" si="12"/>
        <v>0.6</v>
      </c>
      <c r="K108" s="403" t="str">
        <f>IF(L108&lt;&gt;0,L$3&amp;", ","")&amp;IF(M108&lt;&gt;0,M$3&amp;", ","")&amp;IF(N108&lt;&gt;0,N$3&amp;", ","")&amp;IF(O108&lt;&gt;0,O$3&amp;", ","")&amp;IF(P108&lt;&gt;0,P$3&amp;", ","")&amp;IF(Q108&lt;&gt;0,Q$3&amp;", ","")&amp;IF(R108&lt;&gt;0,R$3&amp;", ","")&amp;IF(S108&lt;&gt;0,S$3&amp;", ","")&amp;IF(T108&lt;&gt;0,T$3&amp;", ","")&amp;IF(U108&lt;&gt;0,U$3&amp;", ","")&amp;IF(V108&lt;&gt;0,V$3&amp;", ","")&amp;IF(W108&lt;&gt;0,W$3&amp;", ","")&amp;IF(X108&lt;&gt;0,X$3&amp;", ","")&amp;IF(Y108&lt;&gt;0,Y$3&amp;", ","")&amp;IF(Z108&lt;&gt;0,Z$3&amp;", ","")&amp;IF(AA108&lt;&gt;0,AA$3&amp;", ","")&amp;IF(AB108&lt;&gt;0,AB$3&amp;", ","")&amp;IF(AC108&lt;&gt;0,AC$3&amp;", ","")&amp;IF(AD108&lt;&gt;0,AD$3&amp;", ","")&amp;IF(AE108&lt;&gt;0,AE$3&amp;", ","")&amp;IF(AF108&lt;&gt;0,AF$3&amp;", ","")&amp;IF(AG108&lt;&gt;0,AG$3&amp;", ","")&amp;IF(AH108&lt;&gt;0,AH$3&amp;", ","")&amp;IF(AI108&lt;&gt;0,AI$3&amp;", ","")&amp;IF(AJ108&lt;&gt;0,AJ$3&amp;", ","")&amp;IF(AK108&lt;&gt;0,AK$3&amp;", ","")&amp;IF(AL108&lt;&gt;0,AL$3&amp;", ","")&amp;IF(AM108&lt;&gt;0,AM$3&amp;", ","")&amp;IF(AN108&lt;&gt;0,AN$3&amp;", ","")</f>
        <v xml:space="preserve">LUC, ONT, </v>
      </c>
      <c r="L108" s="403">
        <v>0.56999999999999995</v>
      </c>
      <c r="M108" s="403"/>
      <c r="N108" s="405"/>
      <c r="O108" s="405"/>
      <c r="P108" s="405"/>
      <c r="Q108" s="405"/>
      <c r="R108" s="405"/>
      <c r="S108" s="405"/>
      <c r="T108" s="405"/>
      <c r="U108" s="405"/>
      <c r="V108" s="405"/>
      <c r="W108" s="405"/>
      <c r="X108" s="405">
        <v>0.03</v>
      </c>
      <c r="Y108" s="405"/>
      <c r="Z108" s="405"/>
      <c r="AA108" s="405"/>
      <c r="AB108" s="405"/>
      <c r="AC108" s="405"/>
      <c r="AD108" s="405"/>
      <c r="AE108" s="405"/>
      <c r="AF108" s="405"/>
      <c r="AG108" s="405"/>
      <c r="AH108" s="405"/>
      <c r="AI108" s="405"/>
      <c r="AJ108" s="405"/>
      <c r="AK108" s="405"/>
      <c r="AL108" s="405"/>
      <c r="AM108" s="405"/>
      <c r="AN108" s="406"/>
      <c r="AO108" s="406"/>
      <c r="AP108" s="403" t="s">
        <v>364</v>
      </c>
      <c r="AQ108" s="407" t="s">
        <v>495</v>
      </c>
      <c r="AR108" s="407"/>
      <c r="AS108" s="407"/>
      <c r="AT108" s="408" t="s">
        <v>353</v>
      </c>
    </row>
    <row r="109" spans="1:46" ht="22.15" customHeight="1">
      <c r="A109" s="423">
        <f>IF(C109="",0,MAX($A$5:A108)+1)</f>
        <v>95</v>
      </c>
      <c r="B109" s="413"/>
      <c r="C109" s="363" t="s">
        <v>496</v>
      </c>
      <c r="D109" s="446" t="s">
        <v>45</v>
      </c>
      <c r="E109" s="329">
        <v>1.2</v>
      </c>
      <c r="F109" s="329"/>
      <c r="G109" s="329">
        <v>1.2</v>
      </c>
      <c r="H109" s="328">
        <f t="shared" si="10"/>
        <v>0</v>
      </c>
      <c r="I109" s="329">
        <f t="shared" si="11"/>
        <v>1.2</v>
      </c>
      <c r="J109" s="329">
        <f t="shared" si="12"/>
        <v>1.2</v>
      </c>
      <c r="K109" s="329" t="str">
        <f>IF(L109&lt;&gt;0,L$3&amp;", ","")&amp;IF(M109&lt;&gt;0,M$3&amp;", ","")&amp;IF(N109&lt;&gt;0,N$3&amp;", ","")&amp;IF(O109&lt;&gt;0,O$3&amp;", ","")&amp;IF(P109&lt;&gt;0,P$3&amp;", ","")&amp;IF(Q109&lt;&gt;0,Q$3&amp;", ","")&amp;IF(R109&lt;&gt;0,R$3&amp;", ","")&amp;IF(S109&lt;&gt;0,S$3&amp;", ","")&amp;IF(T109&lt;&gt;0,T$3&amp;", ","")&amp;IF(U109&lt;&gt;0,U$3&amp;", ","")&amp;IF(V109&lt;&gt;0,V$3&amp;", ","")&amp;IF(W109&lt;&gt;0,W$3&amp;", ","")&amp;IF(X109&lt;&gt;0,X$3&amp;", ","")&amp;IF(Y109&lt;&gt;0,Y$3&amp;", ","")&amp;IF(Z109&lt;&gt;0,Z$3&amp;", ","")&amp;IF(AA109&lt;&gt;0,AA$3&amp;", ","")&amp;IF(AB109&lt;&gt;0,AB$3&amp;", ","")&amp;IF(AC109&lt;&gt;0,AC$3&amp;", ","")&amp;IF(AD109&lt;&gt;0,AD$3&amp;", ","")&amp;IF(AE109&lt;&gt;0,AE$3&amp;", ","")&amp;IF(AF109&lt;&gt;0,AF$3&amp;", ","")&amp;IF(AG109&lt;&gt;0,AG$3&amp;", ","")&amp;IF(AH109&lt;&gt;0,AH$3&amp;", ","")&amp;IF(AI109&lt;&gt;0,AI$3&amp;", ","")&amp;IF(AJ109&lt;&gt;0,AJ$3&amp;", ","")&amp;IF(AK109&lt;&gt;0,AK$3&amp;", ","")&amp;IF(AL109&lt;&gt;0,AL$3&amp;", ","")&amp;IF(AM109&lt;&gt;0,AM$3&amp;", ","")&amp;IF(AN109&lt;&gt;0,AN$3&amp;", ","")</f>
        <v xml:space="preserve">HNK, RSN, </v>
      </c>
      <c r="L109" s="329"/>
      <c r="M109" s="334"/>
      <c r="N109" s="334"/>
      <c r="O109" s="334">
        <v>0.36</v>
      </c>
      <c r="P109" s="334"/>
      <c r="Q109" s="334"/>
      <c r="R109" s="334">
        <v>0.84</v>
      </c>
      <c r="S109" s="334"/>
      <c r="T109" s="334"/>
      <c r="U109" s="334"/>
      <c r="V109" s="334"/>
      <c r="W109" s="334"/>
      <c r="X109" s="334"/>
      <c r="Y109" s="334"/>
      <c r="Z109" s="334"/>
      <c r="AA109" s="334"/>
      <c r="AB109" s="334"/>
      <c r="AC109" s="334"/>
      <c r="AD109" s="334"/>
      <c r="AE109" s="334"/>
      <c r="AF109" s="334"/>
      <c r="AG109" s="334"/>
      <c r="AH109" s="334"/>
      <c r="AI109" s="334"/>
      <c r="AJ109" s="334"/>
      <c r="AK109" s="334"/>
      <c r="AL109" s="334"/>
      <c r="AM109" s="334"/>
      <c r="AN109" s="334"/>
      <c r="AO109" s="334"/>
      <c r="AP109" s="329" t="s">
        <v>364</v>
      </c>
      <c r="AQ109" s="422" t="s">
        <v>497</v>
      </c>
      <c r="AR109" s="422" t="s">
        <v>498</v>
      </c>
      <c r="AS109" s="422" t="s">
        <v>499</v>
      </c>
      <c r="AT109" s="384" t="s">
        <v>353</v>
      </c>
    </row>
    <row r="110" spans="1:46" ht="56.25">
      <c r="A110" s="423">
        <f>IF(C110="",0,MAX($A$5:A109)+1)</f>
        <v>96</v>
      </c>
      <c r="B110" s="413"/>
      <c r="C110" s="357" t="s">
        <v>500</v>
      </c>
      <c r="D110" s="446" t="s">
        <v>45</v>
      </c>
      <c r="E110" s="329">
        <v>3.4800000000000004</v>
      </c>
      <c r="F110" s="329"/>
      <c r="G110" s="329">
        <v>3.4800000000000004</v>
      </c>
      <c r="H110" s="328">
        <f t="shared" si="10"/>
        <v>0</v>
      </c>
      <c r="I110" s="329">
        <f t="shared" si="11"/>
        <v>3.4800000000000004</v>
      </c>
      <c r="J110" s="329">
        <f t="shared" si="12"/>
        <v>3.4800000000000004</v>
      </c>
      <c r="K110" s="329" t="str">
        <f>IF(L110&lt;&gt;0,L$3&amp;", ","")&amp;IF(M110&lt;&gt;0,M$3&amp;", ","")&amp;IF(N110&lt;&gt;0,N$3&amp;", ","")&amp;IF(O110&lt;&gt;0,O$3&amp;", ","")&amp;IF(P110&lt;&gt;0,P$3&amp;", ","")&amp;IF(Q110&lt;&gt;0,Q$3&amp;", ","")&amp;IF(R110&lt;&gt;0,R$3&amp;", ","")&amp;IF(S110&lt;&gt;0,S$3&amp;", ","")&amp;IF(T110&lt;&gt;0,T$3&amp;", ","")&amp;IF(U110&lt;&gt;0,U$3&amp;", ","")&amp;IF(V110&lt;&gt;0,V$3&amp;", ","")&amp;IF(W110&lt;&gt;0,W$3&amp;", ","")&amp;IF(X110&lt;&gt;0,X$3&amp;", ","")&amp;IF(Y110&lt;&gt;0,Y$3&amp;", ","")&amp;IF(Z110&lt;&gt;0,Z$3&amp;", ","")&amp;IF(AA110&lt;&gt;0,AA$3&amp;", ","")&amp;IF(AB110&lt;&gt;0,AB$3&amp;", ","")&amp;IF(AC110&lt;&gt;0,AC$3&amp;", ","")&amp;IF(AD110&lt;&gt;0,AD$3&amp;", ","")&amp;IF(AE110&lt;&gt;0,AE$3&amp;", ","")&amp;IF(AF110&lt;&gt;0,AF$3&amp;", ","")&amp;IF(AG110&lt;&gt;0,AG$3&amp;", ","")&amp;IF(AH110&lt;&gt;0,AH$3&amp;", ","")&amp;IF(AI110&lt;&gt;0,AI$3&amp;", ","")&amp;IF(AJ110&lt;&gt;0,AJ$3&amp;", ","")&amp;IF(AK110&lt;&gt;0,AK$3&amp;", ","")&amp;IF(AL110&lt;&gt;0,AL$3&amp;", ","")&amp;IF(AM110&lt;&gt;0,AM$3&amp;", ","")&amp;IF(AN110&lt;&gt;0,AN$3&amp;", ","")</f>
        <v xml:space="preserve">LUK, HNK, CLN, RSN, </v>
      </c>
      <c r="L110" s="329"/>
      <c r="M110" s="334">
        <v>0.24360000000000001</v>
      </c>
      <c r="N110" s="334"/>
      <c r="O110" s="334">
        <v>0.69600000000000006</v>
      </c>
      <c r="P110" s="334">
        <v>0.45240000000000002</v>
      </c>
      <c r="Q110" s="429"/>
      <c r="R110" s="334">
        <v>2.0880000000000001</v>
      </c>
      <c r="S110" s="334"/>
      <c r="T110" s="334"/>
      <c r="U110" s="334"/>
      <c r="V110" s="334"/>
      <c r="W110" s="334"/>
      <c r="X110" s="334"/>
      <c r="Y110" s="334"/>
      <c r="Z110" s="334"/>
      <c r="AA110" s="334"/>
      <c r="AB110" s="334"/>
      <c r="AC110" s="334"/>
      <c r="AD110" s="334"/>
      <c r="AE110" s="334"/>
      <c r="AF110" s="334"/>
      <c r="AG110" s="334"/>
      <c r="AH110" s="334"/>
      <c r="AI110" s="334"/>
      <c r="AJ110" s="334"/>
      <c r="AK110" s="334"/>
      <c r="AL110" s="334"/>
      <c r="AM110" s="334"/>
      <c r="AN110" s="429"/>
      <c r="AO110" s="429"/>
      <c r="AP110" s="329" t="s">
        <v>364</v>
      </c>
      <c r="AQ110" s="422"/>
      <c r="AR110" s="422"/>
      <c r="AS110" s="422"/>
      <c r="AT110" s="384" t="s">
        <v>353</v>
      </c>
    </row>
    <row r="111" spans="1:46" ht="22.15" customHeight="1">
      <c r="A111" s="423">
        <f>IF(C111="",0,MAX($A$5:A110)+1)</f>
        <v>97</v>
      </c>
      <c r="B111" s="413">
        <v>11</v>
      </c>
      <c r="C111" s="427" t="s">
        <v>501</v>
      </c>
      <c r="D111" s="422" t="s">
        <v>45</v>
      </c>
      <c r="E111" s="429">
        <v>0.1072</v>
      </c>
      <c r="F111" s="429"/>
      <c r="G111" s="429"/>
      <c r="H111" s="328">
        <f t="shared" si="10"/>
        <v>0</v>
      </c>
      <c r="I111" s="329">
        <f t="shared" si="11"/>
        <v>0.1072</v>
      </c>
      <c r="J111" s="329">
        <f t="shared" si="12"/>
        <v>0.1072</v>
      </c>
      <c r="K111" s="329" t="str">
        <f>IF(L111&lt;&gt;0,L$3&amp;", ","")&amp;IF(M111&lt;&gt;0,M$3&amp;", ","")&amp;IF(N111&lt;&gt;0,N$3&amp;", ","")&amp;IF(O111&lt;&gt;0,O$3&amp;", ","")&amp;IF(P111&lt;&gt;0,P$3&amp;", ","")&amp;IF(Q111&lt;&gt;0,Q$3&amp;", ","")&amp;IF(R111&lt;&gt;0,R$3&amp;", ","")&amp;IF(S111&lt;&gt;0,S$3&amp;", ","")&amp;IF(T111&lt;&gt;0,T$3&amp;", ","")&amp;IF(U111&lt;&gt;0,U$3&amp;", ","")&amp;IF(V111&lt;&gt;0,V$3&amp;", ","")&amp;IF(W111&lt;&gt;0,W$3&amp;", ","")&amp;IF(X111&lt;&gt;0,X$3&amp;", ","")&amp;IF(Y111&lt;&gt;0,Y$3&amp;", ","")&amp;IF(Z111&lt;&gt;0,Z$3&amp;", ","")&amp;IF(AA111&lt;&gt;0,AA$3&amp;", ","")&amp;IF(AB111&lt;&gt;0,AB$3&amp;", ","")&amp;IF(AC111&lt;&gt;0,AC$3&amp;", ","")&amp;IF(AD111&lt;&gt;0,AD$3&amp;", ","")&amp;IF(AE111&lt;&gt;0,AE$3&amp;", ","")&amp;IF(AF111&lt;&gt;0,AF$3&amp;", ","")&amp;IF(AG111&lt;&gt;0,AG$3&amp;", ","")&amp;IF(AH111&lt;&gt;0,AH$3&amp;", ","")&amp;IF(AI111&lt;&gt;0,AI$3&amp;", ","")&amp;IF(AJ111&lt;&gt;0,AJ$3&amp;", ","")&amp;IF(AK111&lt;&gt;0,AK$3&amp;", ","")&amp;IF(AL111&lt;&gt;0,AL$3&amp;", ","")&amp;IF(AM111&lt;&gt;0,AM$3&amp;", ","")&amp;IF(AN111&lt;&gt;0,AN$3&amp;", ","")</f>
        <v xml:space="preserve">LUC, </v>
      </c>
      <c r="L111" s="429">
        <v>0.1072</v>
      </c>
      <c r="M111" s="429"/>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29"/>
      <c r="AN111" s="429"/>
      <c r="AO111" s="429"/>
      <c r="AP111" s="429" t="s">
        <v>364</v>
      </c>
      <c r="AQ111" s="422"/>
      <c r="AR111" s="422"/>
      <c r="AS111" s="422"/>
      <c r="AT111" s="422" t="s">
        <v>345</v>
      </c>
    </row>
    <row r="112" spans="1:46" ht="22.15" customHeight="1">
      <c r="A112" s="423">
        <f>IF(C112="",0,MAX($A$5:A111)+1)</f>
        <v>98</v>
      </c>
      <c r="B112" s="413">
        <v>16</v>
      </c>
      <c r="C112" s="427" t="s">
        <v>502</v>
      </c>
      <c r="D112" s="422" t="s">
        <v>45</v>
      </c>
      <c r="E112" s="429">
        <v>0.1056</v>
      </c>
      <c r="F112" s="429"/>
      <c r="G112" s="429"/>
      <c r="H112" s="328">
        <f t="shared" si="10"/>
        <v>0</v>
      </c>
      <c r="I112" s="329">
        <f t="shared" si="11"/>
        <v>0.1056</v>
      </c>
      <c r="J112" s="329">
        <f t="shared" si="12"/>
        <v>0.1056</v>
      </c>
      <c r="K112" s="329" t="str">
        <f>IF(L112&lt;&gt;0,L$3&amp;", ","")&amp;IF(M112&lt;&gt;0,M$3&amp;", ","")&amp;IF(N112&lt;&gt;0,N$3&amp;", ","")&amp;IF(O112&lt;&gt;0,O$3&amp;", ","")&amp;IF(P112&lt;&gt;0,P$3&amp;", ","")&amp;IF(Q112&lt;&gt;0,Q$3&amp;", ","")&amp;IF(R112&lt;&gt;0,R$3&amp;", ","")&amp;IF(S112&lt;&gt;0,S$3&amp;", ","")&amp;IF(T112&lt;&gt;0,T$3&amp;", ","")&amp;IF(U112&lt;&gt;0,U$3&amp;", ","")&amp;IF(V112&lt;&gt;0,V$3&amp;", ","")&amp;IF(W112&lt;&gt;0,W$3&amp;", ","")&amp;IF(X112&lt;&gt;0,X$3&amp;", ","")&amp;IF(Y112&lt;&gt;0,Y$3&amp;", ","")&amp;IF(Z112&lt;&gt;0,Z$3&amp;", ","")&amp;IF(AA112&lt;&gt;0,AA$3&amp;", ","")&amp;IF(AB112&lt;&gt;0,AB$3&amp;", ","")&amp;IF(AC112&lt;&gt;0,AC$3&amp;", ","")&amp;IF(AD112&lt;&gt;0,AD$3&amp;", ","")&amp;IF(AE112&lt;&gt;0,AE$3&amp;", ","")&amp;IF(AF112&lt;&gt;0,AF$3&amp;", ","")&amp;IF(AG112&lt;&gt;0,AG$3&amp;", ","")&amp;IF(AH112&lt;&gt;0,AH$3&amp;", ","")&amp;IF(AI112&lt;&gt;0,AI$3&amp;", ","")&amp;IF(AJ112&lt;&gt;0,AJ$3&amp;", ","")&amp;IF(AK112&lt;&gt;0,AK$3&amp;", ","")&amp;IF(AL112&lt;&gt;0,AL$3&amp;", ","")&amp;IF(AM112&lt;&gt;0,AM$3&amp;", ","")&amp;IF(AN112&lt;&gt;0,AN$3&amp;", ","")</f>
        <v xml:space="preserve">HNK, </v>
      </c>
      <c r="L112" s="429"/>
      <c r="M112" s="429"/>
      <c r="N112" s="429"/>
      <c r="O112" s="429">
        <v>0.1056</v>
      </c>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29"/>
      <c r="AK112" s="429"/>
      <c r="AL112" s="429"/>
      <c r="AM112" s="429"/>
      <c r="AN112" s="429"/>
      <c r="AO112" s="429"/>
      <c r="AP112" s="429" t="s">
        <v>366</v>
      </c>
      <c r="AQ112" s="422"/>
      <c r="AR112" s="422"/>
      <c r="AS112" s="422"/>
      <c r="AT112" s="422" t="s">
        <v>345</v>
      </c>
    </row>
    <row r="113" spans="1:46" ht="22.15" customHeight="1">
      <c r="A113" s="423">
        <f>IF(C113="",0,MAX($A$5:A112)+1)</f>
        <v>99</v>
      </c>
      <c r="B113" s="423"/>
      <c r="C113" s="332" t="s">
        <v>503</v>
      </c>
      <c r="D113" s="423" t="s">
        <v>45</v>
      </c>
      <c r="E113" s="423">
        <v>1.01</v>
      </c>
      <c r="F113" s="423">
        <v>0.67</v>
      </c>
      <c r="G113" s="423"/>
      <c r="H113" s="328">
        <f t="shared" si="10"/>
        <v>0</v>
      </c>
      <c r="I113" s="329">
        <f t="shared" si="11"/>
        <v>1.01</v>
      </c>
      <c r="J113" s="329">
        <f t="shared" si="12"/>
        <v>0.33999999999999997</v>
      </c>
      <c r="K113" s="384"/>
      <c r="L113" s="423"/>
      <c r="M113" s="423"/>
      <c r="N113" s="423"/>
      <c r="O113" s="423">
        <v>0.25</v>
      </c>
      <c r="P113" s="423"/>
      <c r="Q113" s="423"/>
      <c r="R113" s="423">
        <v>0.01</v>
      </c>
      <c r="S113" s="423"/>
      <c r="T113" s="423"/>
      <c r="U113" s="423"/>
      <c r="V113" s="423"/>
      <c r="W113" s="423"/>
      <c r="X113" s="423"/>
      <c r="Y113" s="423"/>
      <c r="Z113" s="423"/>
      <c r="AA113" s="423"/>
      <c r="AB113" s="423"/>
      <c r="AC113" s="423"/>
      <c r="AD113" s="423"/>
      <c r="AE113" s="423"/>
      <c r="AF113" s="423"/>
      <c r="AG113" s="423"/>
      <c r="AH113" s="423"/>
      <c r="AI113" s="423">
        <v>0.04</v>
      </c>
      <c r="AJ113" s="423"/>
      <c r="AK113" s="423"/>
      <c r="AL113" s="423">
        <v>0.04</v>
      </c>
      <c r="AM113" s="423"/>
      <c r="AN113" s="423"/>
      <c r="AO113" s="423"/>
      <c r="AP113" s="423" t="s">
        <v>366</v>
      </c>
      <c r="AQ113" s="423"/>
      <c r="AR113" s="423"/>
      <c r="AS113" s="423"/>
      <c r="AT113" s="331" t="s">
        <v>353</v>
      </c>
    </row>
    <row r="114" spans="1:46" ht="40.15" customHeight="1">
      <c r="A114" s="423">
        <f>IF(C114="",0,MAX($A$5:A113)+1)</f>
        <v>100</v>
      </c>
      <c r="B114" s="389"/>
      <c r="C114" s="357" t="s">
        <v>504</v>
      </c>
      <c r="D114" s="446" t="s">
        <v>45</v>
      </c>
      <c r="E114" s="329">
        <v>4.24</v>
      </c>
      <c r="F114" s="429"/>
      <c r="G114" s="329">
        <v>4.24</v>
      </c>
      <c r="H114" s="328">
        <f t="shared" si="10"/>
        <v>0</v>
      </c>
      <c r="I114" s="329">
        <f t="shared" si="11"/>
        <v>4.24</v>
      </c>
      <c r="J114" s="329">
        <f t="shared" si="12"/>
        <v>4.24</v>
      </c>
      <c r="K114" s="329" t="str">
        <f t="shared" ref="K114:K177" si="14">IF(L114&lt;&gt;0,L$3&amp;", ","")&amp;IF(M114&lt;&gt;0,M$3&amp;", ","")&amp;IF(N114&lt;&gt;0,N$3&amp;", ","")&amp;IF(O114&lt;&gt;0,O$3&amp;", ","")&amp;IF(P114&lt;&gt;0,P$3&amp;", ","")&amp;IF(Q114&lt;&gt;0,Q$3&amp;", ","")&amp;IF(R114&lt;&gt;0,R$3&amp;", ","")&amp;IF(S114&lt;&gt;0,S$3&amp;", ","")&amp;IF(T114&lt;&gt;0,T$3&amp;", ","")&amp;IF(U114&lt;&gt;0,U$3&amp;", ","")&amp;IF(V114&lt;&gt;0,V$3&amp;", ","")&amp;IF(W114&lt;&gt;0,W$3&amp;", ","")&amp;IF(X114&lt;&gt;0,X$3&amp;", ","")&amp;IF(Y114&lt;&gt;0,Y$3&amp;", ","")&amp;IF(Z114&lt;&gt;0,Z$3&amp;", ","")&amp;IF(AA114&lt;&gt;0,AA$3&amp;", ","")&amp;IF(AB114&lt;&gt;0,AB$3&amp;", ","")&amp;IF(AC114&lt;&gt;0,AC$3&amp;", ","")&amp;IF(AD114&lt;&gt;0,AD$3&amp;", ","")&amp;IF(AE114&lt;&gt;0,AE$3&amp;", ","")&amp;IF(AF114&lt;&gt;0,AF$3&amp;", ","")&amp;IF(AG114&lt;&gt;0,AG$3&amp;", ","")&amp;IF(AH114&lt;&gt;0,AH$3&amp;", ","")&amp;IF(AI114&lt;&gt;0,AI$3&amp;", ","")&amp;IF(AJ114&lt;&gt;0,AJ$3&amp;", ","")&amp;IF(AK114&lt;&gt;0,AK$3&amp;", ","")&amp;IF(AL114&lt;&gt;0,AL$3&amp;", ","")&amp;IF(AM114&lt;&gt;0,AM$3&amp;", ","")&amp;IF(AN114&lt;&gt;0,AN$3&amp;", ","")</f>
        <v xml:space="preserve">LUK, HNK, CLN, RSN, </v>
      </c>
      <c r="L114" s="329"/>
      <c r="M114" s="334">
        <v>0.29680000000000006</v>
      </c>
      <c r="N114" s="334"/>
      <c r="O114" s="334">
        <v>0.84800000000000009</v>
      </c>
      <c r="P114" s="334">
        <v>0.55120000000000002</v>
      </c>
      <c r="Q114" s="333"/>
      <c r="R114" s="333">
        <v>2.544</v>
      </c>
      <c r="S114" s="334"/>
      <c r="T114" s="334"/>
      <c r="U114" s="334"/>
      <c r="V114" s="334"/>
      <c r="W114" s="334"/>
      <c r="X114" s="334"/>
      <c r="Y114" s="334"/>
      <c r="Z114" s="334"/>
      <c r="AA114" s="334"/>
      <c r="AB114" s="334"/>
      <c r="AC114" s="334"/>
      <c r="AD114" s="334"/>
      <c r="AE114" s="334"/>
      <c r="AF114" s="334"/>
      <c r="AG114" s="334"/>
      <c r="AH114" s="334"/>
      <c r="AI114" s="334"/>
      <c r="AJ114" s="334"/>
      <c r="AK114" s="334"/>
      <c r="AL114" s="334"/>
      <c r="AM114" s="334"/>
      <c r="AN114" s="429"/>
      <c r="AO114" s="429"/>
      <c r="AP114" s="329" t="s">
        <v>368</v>
      </c>
      <c r="AQ114" s="422"/>
      <c r="AR114" s="422"/>
      <c r="AS114" s="422"/>
      <c r="AT114" s="446" t="s">
        <v>353</v>
      </c>
    </row>
    <row r="115" spans="1:46" ht="56.25">
      <c r="A115" s="423">
        <f>IF(C115="",0,MAX($A$5:A114)+1)</f>
        <v>101</v>
      </c>
      <c r="B115" s="389"/>
      <c r="C115" s="357" t="s">
        <v>505</v>
      </c>
      <c r="D115" s="446" t="s">
        <v>45</v>
      </c>
      <c r="E115" s="329">
        <v>4.09</v>
      </c>
      <c r="F115" s="429"/>
      <c r="G115" s="329">
        <v>4.09</v>
      </c>
      <c r="H115" s="328">
        <f t="shared" si="10"/>
        <v>0</v>
      </c>
      <c r="I115" s="329">
        <f t="shared" si="11"/>
        <v>4.09</v>
      </c>
      <c r="J115" s="329">
        <f t="shared" si="12"/>
        <v>4.09</v>
      </c>
      <c r="K115" s="329" t="str">
        <f t="shared" si="14"/>
        <v xml:space="preserve">LUK, HNK, CLN, RSN, </v>
      </c>
      <c r="L115" s="329"/>
      <c r="M115" s="334">
        <v>0.2863</v>
      </c>
      <c r="N115" s="334"/>
      <c r="O115" s="334">
        <v>0.81800000000000006</v>
      </c>
      <c r="P115" s="334">
        <v>0.53169999999999995</v>
      </c>
      <c r="Q115" s="333"/>
      <c r="R115" s="333">
        <v>2.4539999999999997</v>
      </c>
      <c r="S115" s="334"/>
      <c r="T115" s="334"/>
      <c r="U115" s="334"/>
      <c r="V115" s="334"/>
      <c r="W115" s="334"/>
      <c r="X115" s="334"/>
      <c r="Y115" s="334"/>
      <c r="Z115" s="334"/>
      <c r="AA115" s="334"/>
      <c r="AB115" s="334"/>
      <c r="AC115" s="334"/>
      <c r="AD115" s="334"/>
      <c r="AE115" s="334"/>
      <c r="AF115" s="334"/>
      <c r="AG115" s="334"/>
      <c r="AH115" s="334"/>
      <c r="AI115" s="334"/>
      <c r="AJ115" s="334"/>
      <c r="AK115" s="334"/>
      <c r="AL115" s="334"/>
      <c r="AM115" s="334"/>
      <c r="AN115" s="429"/>
      <c r="AO115" s="429"/>
      <c r="AP115" s="329" t="s">
        <v>368</v>
      </c>
      <c r="AQ115" s="422"/>
      <c r="AR115" s="422"/>
      <c r="AS115" s="422"/>
      <c r="AT115" s="446" t="s">
        <v>353</v>
      </c>
    </row>
    <row r="116" spans="1:46" ht="22.15" customHeight="1">
      <c r="A116" s="423">
        <f>IF(C116="",0,MAX($A$5:A115)+1)</f>
        <v>102</v>
      </c>
      <c r="B116" s="423">
        <v>6</v>
      </c>
      <c r="C116" s="332" t="s">
        <v>506</v>
      </c>
      <c r="D116" s="423" t="s">
        <v>45</v>
      </c>
      <c r="E116" s="429">
        <v>0.39119999999999999</v>
      </c>
      <c r="F116" s="429"/>
      <c r="G116" s="429"/>
      <c r="H116" s="328">
        <f t="shared" si="10"/>
        <v>0</v>
      </c>
      <c r="I116" s="329">
        <f t="shared" si="11"/>
        <v>0.39119999999999999</v>
      </c>
      <c r="J116" s="329">
        <f t="shared" si="12"/>
        <v>0.39119999999999999</v>
      </c>
      <c r="K116" s="329" t="str">
        <f t="shared" si="14"/>
        <v xml:space="preserve">HNK, </v>
      </c>
      <c r="L116" s="429"/>
      <c r="M116" s="429"/>
      <c r="N116" s="429"/>
      <c r="O116" s="429">
        <v>0.39119999999999999</v>
      </c>
      <c r="P116" s="429"/>
      <c r="Q116" s="429"/>
      <c r="R116" s="429"/>
      <c r="S116" s="429"/>
      <c r="T116" s="429"/>
      <c r="U116" s="429"/>
      <c r="V116" s="429"/>
      <c r="W116" s="429"/>
      <c r="X116" s="429"/>
      <c r="Y116" s="429"/>
      <c r="Z116" s="429"/>
      <c r="AA116" s="429"/>
      <c r="AB116" s="429"/>
      <c r="AC116" s="429"/>
      <c r="AD116" s="429"/>
      <c r="AE116" s="429"/>
      <c r="AF116" s="429"/>
      <c r="AG116" s="429"/>
      <c r="AH116" s="429"/>
      <c r="AI116" s="429"/>
      <c r="AJ116" s="429"/>
      <c r="AK116" s="429"/>
      <c r="AL116" s="429"/>
      <c r="AM116" s="429"/>
      <c r="AN116" s="429"/>
      <c r="AO116" s="429"/>
      <c r="AP116" s="429" t="s">
        <v>368</v>
      </c>
      <c r="AQ116" s="384"/>
      <c r="AR116" s="422"/>
      <c r="AS116" s="422"/>
      <c r="AT116" s="422" t="s">
        <v>345</v>
      </c>
    </row>
    <row r="117" spans="1:46" ht="22.15" customHeight="1">
      <c r="A117" s="423">
        <f>IF(C117="",0,MAX($A$5:A116)+1)</f>
        <v>103</v>
      </c>
      <c r="B117" s="423">
        <v>7</v>
      </c>
      <c r="C117" s="332" t="s">
        <v>507</v>
      </c>
      <c r="D117" s="423" t="s">
        <v>45</v>
      </c>
      <c r="E117" s="429">
        <v>0.35</v>
      </c>
      <c r="F117" s="429">
        <v>0.2</v>
      </c>
      <c r="G117" s="429"/>
      <c r="H117" s="328">
        <f t="shared" si="10"/>
        <v>0</v>
      </c>
      <c r="I117" s="329">
        <f t="shared" si="11"/>
        <v>0.35</v>
      </c>
      <c r="J117" s="329">
        <f t="shared" si="12"/>
        <v>0.15</v>
      </c>
      <c r="K117" s="329" t="str">
        <f t="shared" si="14"/>
        <v xml:space="preserve">HNK, </v>
      </c>
      <c r="L117" s="429"/>
      <c r="M117" s="429">
        <v>0</v>
      </c>
      <c r="N117" s="429"/>
      <c r="O117" s="429">
        <v>0.15</v>
      </c>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29"/>
      <c r="AN117" s="429"/>
      <c r="AO117" s="429"/>
      <c r="AP117" s="429" t="s">
        <v>368</v>
      </c>
      <c r="AQ117" s="384"/>
      <c r="AR117" s="422"/>
      <c r="AS117" s="422"/>
      <c r="AT117" s="422" t="s">
        <v>345</v>
      </c>
    </row>
    <row r="118" spans="1:46" ht="22.15" customHeight="1">
      <c r="A118" s="423">
        <f>IF(C118="",0,MAX($A$5:A117)+1)</f>
        <v>104</v>
      </c>
      <c r="B118" s="423">
        <v>8</v>
      </c>
      <c r="C118" s="332" t="s">
        <v>508</v>
      </c>
      <c r="D118" s="423" t="s">
        <v>45</v>
      </c>
      <c r="E118" s="429">
        <v>1.0175000000000001</v>
      </c>
      <c r="F118" s="429"/>
      <c r="G118" s="429"/>
      <c r="H118" s="328">
        <f t="shared" si="10"/>
        <v>0</v>
      </c>
      <c r="I118" s="329">
        <f t="shared" si="11"/>
        <v>1.0175000000000001</v>
      </c>
      <c r="J118" s="329">
        <f t="shared" si="12"/>
        <v>1.0175000000000001</v>
      </c>
      <c r="K118" s="329" t="str">
        <f t="shared" si="14"/>
        <v xml:space="preserve">HNK, ONT, </v>
      </c>
      <c r="L118" s="429"/>
      <c r="M118" s="429">
        <v>0</v>
      </c>
      <c r="N118" s="429"/>
      <c r="O118" s="429">
        <v>0.2</v>
      </c>
      <c r="P118" s="429"/>
      <c r="Q118" s="429"/>
      <c r="R118" s="429"/>
      <c r="S118" s="429"/>
      <c r="T118" s="429"/>
      <c r="U118" s="429"/>
      <c r="V118" s="429"/>
      <c r="W118" s="429"/>
      <c r="X118" s="429">
        <v>0.81750000000000012</v>
      </c>
      <c r="Y118" s="429"/>
      <c r="Z118" s="429"/>
      <c r="AA118" s="429"/>
      <c r="AB118" s="429"/>
      <c r="AC118" s="429"/>
      <c r="AD118" s="429"/>
      <c r="AE118" s="429"/>
      <c r="AF118" s="429"/>
      <c r="AG118" s="429"/>
      <c r="AH118" s="429"/>
      <c r="AI118" s="429"/>
      <c r="AJ118" s="429"/>
      <c r="AK118" s="429"/>
      <c r="AL118" s="429"/>
      <c r="AM118" s="429"/>
      <c r="AN118" s="429"/>
      <c r="AO118" s="429"/>
      <c r="AP118" s="429" t="s">
        <v>368</v>
      </c>
      <c r="AQ118" s="384"/>
      <c r="AR118" s="422"/>
      <c r="AS118" s="422"/>
      <c r="AT118" s="422" t="s">
        <v>345</v>
      </c>
    </row>
    <row r="119" spans="1:46" ht="22.15" customHeight="1">
      <c r="A119" s="423">
        <f>IF(C119="",0,MAX($A$5:A118)+1)</f>
        <v>105</v>
      </c>
      <c r="B119" s="423">
        <v>9</v>
      </c>
      <c r="C119" s="332" t="s">
        <v>509</v>
      </c>
      <c r="D119" s="423" t="s">
        <v>45</v>
      </c>
      <c r="E119" s="429">
        <v>0.31</v>
      </c>
      <c r="F119" s="429">
        <v>0.2</v>
      </c>
      <c r="G119" s="429"/>
      <c r="H119" s="328">
        <f t="shared" si="10"/>
        <v>0</v>
      </c>
      <c r="I119" s="329">
        <f t="shared" si="11"/>
        <v>0.31</v>
      </c>
      <c r="J119" s="329">
        <f t="shared" si="12"/>
        <v>0.11</v>
      </c>
      <c r="K119" s="329" t="str">
        <f t="shared" si="14"/>
        <v xml:space="preserve">HNK, </v>
      </c>
      <c r="L119" s="429"/>
      <c r="M119" s="429"/>
      <c r="N119" s="429"/>
      <c r="O119" s="429">
        <v>0.11</v>
      </c>
      <c r="P119" s="429"/>
      <c r="Q119" s="429"/>
      <c r="R119" s="429"/>
      <c r="S119" s="429"/>
      <c r="T119" s="429"/>
      <c r="U119" s="429"/>
      <c r="V119" s="429"/>
      <c r="W119" s="429"/>
      <c r="X119" s="429"/>
      <c r="Y119" s="429"/>
      <c r="Z119" s="429"/>
      <c r="AA119" s="429"/>
      <c r="AB119" s="429"/>
      <c r="AC119" s="429"/>
      <c r="AD119" s="429"/>
      <c r="AE119" s="429"/>
      <c r="AF119" s="429"/>
      <c r="AG119" s="429"/>
      <c r="AH119" s="429"/>
      <c r="AI119" s="429"/>
      <c r="AJ119" s="429"/>
      <c r="AK119" s="429"/>
      <c r="AL119" s="429"/>
      <c r="AM119" s="429"/>
      <c r="AN119" s="429"/>
      <c r="AO119" s="429"/>
      <c r="AP119" s="429" t="s">
        <v>368</v>
      </c>
      <c r="AQ119" s="384"/>
      <c r="AR119" s="422"/>
      <c r="AS119" s="422"/>
      <c r="AT119" s="422" t="s">
        <v>345</v>
      </c>
    </row>
    <row r="120" spans="1:46" ht="22.15" customHeight="1">
      <c r="A120" s="423">
        <f>IF(C120="",0,MAX($A$5:A119)+1)</f>
        <v>106</v>
      </c>
      <c r="B120" s="423">
        <v>10</v>
      </c>
      <c r="C120" s="332" t="s">
        <v>510</v>
      </c>
      <c r="D120" s="423" t="s">
        <v>45</v>
      </c>
      <c r="E120" s="429">
        <v>1.0075000000000001</v>
      </c>
      <c r="F120" s="429"/>
      <c r="G120" s="429"/>
      <c r="H120" s="328">
        <f t="shared" si="10"/>
        <v>0</v>
      </c>
      <c r="I120" s="329">
        <f t="shared" si="11"/>
        <v>1.0075000000000001</v>
      </c>
      <c r="J120" s="329">
        <f t="shared" si="12"/>
        <v>1.0075000000000001</v>
      </c>
      <c r="K120" s="329" t="str">
        <f t="shared" si="14"/>
        <v xml:space="preserve">RSN, RST, CSD, </v>
      </c>
      <c r="L120" s="429"/>
      <c r="M120" s="429"/>
      <c r="N120" s="429"/>
      <c r="O120" s="429"/>
      <c r="P120" s="429"/>
      <c r="Q120" s="429"/>
      <c r="R120" s="429">
        <v>0.497</v>
      </c>
      <c r="S120" s="429">
        <v>0.1</v>
      </c>
      <c r="T120" s="429"/>
      <c r="U120" s="429"/>
      <c r="V120" s="429"/>
      <c r="W120" s="429"/>
      <c r="X120" s="429"/>
      <c r="Y120" s="429"/>
      <c r="Z120" s="429"/>
      <c r="AA120" s="429"/>
      <c r="AB120" s="429"/>
      <c r="AC120" s="429"/>
      <c r="AD120" s="429"/>
      <c r="AE120" s="429"/>
      <c r="AF120" s="429"/>
      <c r="AG120" s="429"/>
      <c r="AH120" s="429"/>
      <c r="AI120" s="429"/>
      <c r="AJ120" s="429"/>
      <c r="AK120" s="429"/>
      <c r="AL120" s="429">
        <v>0.41050000000000009</v>
      </c>
      <c r="AM120" s="429"/>
      <c r="AN120" s="429"/>
      <c r="AO120" s="429"/>
      <c r="AP120" s="429" t="s">
        <v>368</v>
      </c>
      <c r="AQ120" s="384"/>
      <c r="AR120" s="422"/>
      <c r="AS120" s="422"/>
      <c r="AT120" s="422" t="s">
        <v>345</v>
      </c>
    </row>
    <row r="121" spans="1:46" ht="40.15" customHeight="1">
      <c r="A121" s="423">
        <f>IF(C121="",0,MAX($A$5:A120)+1)</f>
        <v>107</v>
      </c>
      <c r="B121" s="409"/>
      <c r="C121" s="357" t="s">
        <v>511</v>
      </c>
      <c r="D121" s="446" t="s">
        <v>45</v>
      </c>
      <c r="E121" s="329">
        <v>0.16999999999999998</v>
      </c>
      <c r="F121" s="329"/>
      <c r="G121" s="329">
        <v>0.17</v>
      </c>
      <c r="H121" s="328">
        <f t="shared" si="10"/>
        <v>0</v>
      </c>
      <c r="I121" s="329">
        <f t="shared" si="11"/>
        <v>0.16999999999999998</v>
      </c>
      <c r="J121" s="329">
        <f t="shared" si="12"/>
        <v>0.16999999999999998</v>
      </c>
      <c r="K121" s="329" t="str">
        <f t="shared" si="14"/>
        <v xml:space="preserve">HNK, CLN, SON, CSD, </v>
      </c>
      <c r="L121" s="329"/>
      <c r="M121" s="334"/>
      <c r="N121" s="334"/>
      <c r="O121" s="334">
        <v>0.04</v>
      </c>
      <c r="P121" s="334">
        <v>0.04</v>
      </c>
      <c r="Q121" s="334"/>
      <c r="R121" s="334"/>
      <c r="S121" s="334"/>
      <c r="T121" s="334"/>
      <c r="U121" s="334"/>
      <c r="V121" s="334"/>
      <c r="W121" s="334"/>
      <c r="X121" s="334"/>
      <c r="Y121" s="334"/>
      <c r="Z121" s="334"/>
      <c r="AA121" s="334"/>
      <c r="AB121" s="334"/>
      <c r="AC121" s="334"/>
      <c r="AD121" s="334"/>
      <c r="AE121" s="334"/>
      <c r="AF121" s="334"/>
      <c r="AG121" s="334"/>
      <c r="AH121" s="334"/>
      <c r="AI121" s="334"/>
      <c r="AJ121" s="334"/>
      <c r="AK121" s="334">
        <v>0.01</v>
      </c>
      <c r="AL121" s="334">
        <v>0.08</v>
      </c>
      <c r="AM121" s="334"/>
      <c r="AN121" s="429"/>
      <c r="AO121" s="429"/>
      <c r="AP121" s="329" t="s">
        <v>371</v>
      </c>
      <c r="AQ121" s="422" t="s">
        <v>512</v>
      </c>
      <c r="AR121" s="422"/>
      <c r="AS121" s="422"/>
      <c r="AT121" s="423" t="s">
        <v>353</v>
      </c>
    </row>
    <row r="122" spans="1:46" ht="40.15" customHeight="1">
      <c r="A122" s="423">
        <f>IF(C122="",0,MAX($A$5:A121)+1)</f>
        <v>108</v>
      </c>
      <c r="B122" s="409"/>
      <c r="C122" s="357" t="s">
        <v>513</v>
      </c>
      <c r="D122" s="446" t="s">
        <v>45</v>
      </c>
      <c r="E122" s="329">
        <v>1.1499999999999999</v>
      </c>
      <c r="F122" s="329"/>
      <c r="G122" s="329">
        <v>1.1499999999999999</v>
      </c>
      <c r="H122" s="328">
        <f t="shared" si="10"/>
        <v>0</v>
      </c>
      <c r="I122" s="329">
        <f t="shared" si="11"/>
        <v>1.1499999999999999</v>
      </c>
      <c r="J122" s="329">
        <f t="shared" si="12"/>
        <v>1.1499999999999999</v>
      </c>
      <c r="K122" s="329" t="str">
        <f t="shared" si="14"/>
        <v xml:space="preserve">LUK, HNK, CLN, RSN, </v>
      </c>
      <c r="L122" s="329"/>
      <c r="M122" s="334">
        <v>0.08</v>
      </c>
      <c r="N122" s="334"/>
      <c r="O122" s="334">
        <v>0.23</v>
      </c>
      <c r="P122" s="334">
        <v>0.15</v>
      </c>
      <c r="Q122" s="334"/>
      <c r="R122" s="383">
        <v>0.69</v>
      </c>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429"/>
      <c r="AO122" s="429"/>
      <c r="AP122" s="329" t="s">
        <v>371</v>
      </c>
      <c r="AQ122" s="422"/>
      <c r="AR122" s="422"/>
      <c r="AS122" s="422"/>
      <c r="AT122" s="423" t="s">
        <v>353</v>
      </c>
    </row>
    <row r="123" spans="1:46" ht="22.15" customHeight="1">
      <c r="A123" s="423">
        <f>IF(C123="",0,MAX($A$5:A122)+1)</f>
        <v>109</v>
      </c>
      <c r="B123" s="413"/>
      <c r="C123" s="363" t="s">
        <v>514</v>
      </c>
      <c r="D123" s="330" t="s">
        <v>45</v>
      </c>
      <c r="E123" s="334">
        <v>25</v>
      </c>
      <c r="F123" s="329"/>
      <c r="G123" s="334">
        <v>25</v>
      </c>
      <c r="H123" s="328">
        <f t="shared" si="10"/>
        <v>0</v>
      </c>
      <c r="I123" s="329">
        <f t="shared" si="11"/>
        <v>25</v>
      </c>
      <c r="J123" s="329">
        <f t="shared" si="12"/>
        <v>25</v>
      </c>
      <c r="K123" s="329" t="str">
        <f t="shared" si="14"/>
        <v xml:space="preserve">RSN, CSD, </v>
      </c>
      <c r="L123" s="329"/>
      <c r="M123" s="334"/>
      <c r="N123" s="334"/>
      <c r="O123" s="334"/>
      <c r="P123" s="334"/>
      <c r="Q123" s="334"/>
      <c r="R123" s="334">
        <v>20</v>
      </c>
      <c r="S123" s="334"/>
      <c r="T123" s="334"/>
      <c r="U123" s="334"/>
      <c r="V123" s="334"/>
      <c r="W123" s="334"/>
      <c r="X123" s="334"/>
      <c r="Y123" s="334"/>
      <c r="Z123" s="334"/>
      <c r="AA123" s="334"/>
      <c r="AB123" s="334"/>
      <c r="AC123" s="334"/>
      <c r="AD123" s="334"/>
      <c r="AE123" s="334"/>
      <c r="AF123" s="334"/>
      <c r="AG123" s="334"/>
      <c r="AH123" s="334"/>
      <c r="AI123" s="334"/>
      <c r="AJ123" s="334"/>
      <c r="AK123" s="334"/>
      <c r="AL123" s="334">
        <v>5</v>
      </c>
      <c r="AM123" s="334"/>
      <c r="AN123" s="334"/>
      <c r="AO123" s="334"/>
      <c r="AP123" s="334" t="s">
        <v>371</v>
      </c>
      <c r="AQ123" s="446"/>
      <c r="AR123" s="389" t="s">
        <v>515</v>
      </c>
      <c r="AS123" s="422" t="s">
        <v>516</v>
      </c>
      <c r="AT123" s="423" t="s">
        <v>353</v>
      </c>
    </row>
    <row r="124" spans="1:46" ht="22.15" customHeight="1">
      <c r="A124" s="423">
        <f>IF(C124="",0,MAX($A$5:A123)+1)</f>
        <v>110</v>
      </c>
      <c r="B124" s="413">
        <v>3</v>
      </c>
      <c r="C124" s="427" t="s">
        <v>517</v>
      </c>
      <c r="D124" s="422" t="s">
        <v>45</v>
      </c>
      <c r="E124" s="429">
        <v>3.07</v>
      </c>
      <c r="F124" s="429">
        <v>2</v>
      </c>
      <c r="G124" s="429"/>
      <c r="H124" s="328">
        <f t="shared" si="10"/>
        <v>0</v>
      </c>
      <c r="I124" s="329">
        <f t="shared" si="11"/>
        <v>3.07</v>
      </c>
      <c r="J124" s="329">
        <f t="shared" si="12"/>
        <v>1.0699999999999998</v>
      </c>
      <c r="K124" s="329" t="str">
        <f t="shared" si="14"/>
        <v xml:space="preserve">HNK, RSN, ONT, </v>
      </c>
      <c r="L124" s="429"/>
      <c r="M124" s="429"/>
      <c r="N124" s="429"/>
      <c r="O124" s="429">
        <v>0.7</v>
      </c>
      <c r="P124" s="429"/>
      <c r="Q124" s="429"/>
      <c r="R124" s="429">
        <v>0.27</v>
      </c>
      <c r="S124" s="429"/>
      <c r="T124" s="429"/>
      <c r="U124" s="429"/>
      <c r="V124" s="429"/>
      <c r="W124" s="429"/>
      <c r="X124" s="429">
        <v>0.1</v>
      </c>
      <c r="Y124" s="429"/>
      <c r="Z124" s="429"/>
      <c r="AA124" s="429"/>
      <c r="AB124" s="429"/>
      <c r="AC124" s="429"/>
      <c r="AD124" s="429"/>
      <c r="AE124" s="429"/>
      <c r="AF124" s="429"/>
      <c r="AG124" s="429"/>
      <c r="AH124" s="429"/>
      <c r="AI124" s="429"/>
      <c r="AJ124" s="429"/>
      <c r="AK124" s="429"/>
      <c r="AL124" s="429"/>
      <c r="AM124" s="429"/>
      <c r="AN124" s="429"/>
      <c r="AO124" s="429"/>
      <c r="AP124" s="429" t="s">
        <v>371</v>
      </c>
      <c r="AQ124" s="422"/>
      <c r="AR124" s="422"/>
      <c r="AS124" s="422"/>
      <c r="AT124" s="422" t="s">
        <v>345</v>
      </c>
    </row>
    <row r="125" spans="1:46" ht="40.15" customHeight="1">
      <c r="A125" s="423">
        <f>IF(C125="",0,MAX($A$5:A124)+1)</f>
        <v>111</v>
      </c>
      <c r="B125" s="413">
        <v>3</v>
      </c>
      <c r="C125" s="427" t="s">
        <v>518</v>
      </c>
      <c r="D125" s="422" t="s">
        <v>45</v>
      </c>
      <c r="E125" s="429">
        <v>0.47609999999999997</v>
      </c>
      <c r="F125" s="429"/>
      <c r="G125" s="429"/>
      <c r="H125" s="328">
        <f t="shared" si="10"/>
        <v>0</v>
      </c>
      <c r="I125" s="329">
        <f t="shared" si="11"/>
        <v>0.47609999999999997</v>
      </c>
      <c r="J125" s="329">
        <f t="shared" si="12"/>
        <v>0.47609999999999997</v>
      </c>
      <c r="K125" s="329" t="str">
        <f t="shared" si="14"/>
        <v xml:space="preserve">SON, CSD, </v>
      </c>
      <c r="L125" s="429"/>
      <c r="M125" s="429"/>
      <c r="N125" s="429"/>
      <c r="O125" s="429"/>
      <c r="P125" s="429"/>
      <c r="Q125" s="429"/>
      <c r="R125" s="429"/>
      <c r="S125" s="429"/>
      <c r="T125" s="429"/>
      <c r="U125" s="429"/>
      <c r="V125" s="429"/>
      <c r="W125" s="429"/>
      <c r="X125" s="429"/>
      <c r="Y125" s="429"/>
      <c r="Z125" s="429"/>
      <c r="AA125" s="429"/>
      <c r="AB125" s="429"/>
      <c r="AC125" s="429"/>
      <c r="AD125" s="429"/>
      <c r="AE125" s="429"/>
      <c r="AF125" s="429"/>
      <c r="AG125" s="429"/>
      <c r="AH125" s="429"/>
      <c r="AI125" s="429"/>
      <c r="AJ125" s="429"/>
      <c r="AK125" s="429">
        <v>0.34789999999999999</v>
      </c>
      <c r="AL125" s="429">
        <v>0.12820000000000001</v>
      </c>
      <c r="AM125" s="429"/>
      <c r="AN125" s="429"/>
      <c r="AO125" s="429"/>
      <c r="AP125" s="429" t="s">
        <v>371</v>
      </c>
      <c r="AQ125" s="422"/>
      <c r="AR125" s="422"/>
      <c r="AS125" s="422"/>
      <c r="AT125" s="422" t="s">
        <v>345</v>
      </c>
    </row>
    <row r="126" spans="1:46" ht="22.15" customHeight="1">
      <c r="A126" s="423">
        <f>IF(C126="",0,MAX($A$5:A125)+1)</f>
        <v>112</v>
      </c>
      <c r="B126" s="413">
        <v>5</v>
      </c>
      <c r="C126" s="427" t="s">
        <v>519</v>
      </c>
      <c r="D126" s="422" t="s">
        <v>45</v>
      </c>
      <c r="E126" s="429">
        <v>6.2799999999999995E-2</v>
      </c>
      <c r="F126" s="429"/>
      <c r="G126" s="429"/>
      <c r="H126" s="328">
        <f t="shared" si="10"/>
        <v>0</v>
      </c>
      <c r="I126" s="329">
        <f t="shared" si="11"/>
        <v>6.2799999999999995E-2</v>
      </c>
      <c r="J126" s="329">
        <f t="shared" si="12"/>
        <v>6.2799999999999995E-2</v>
      </c>
      <c r="K126" s="329" t="str">
        <f t="shared" si="14"/>
        <v xml:space="preserve">ONT, </v>
      </c>
      <c r="L126" s="429"/>
      <c r="M126" s="429"/>
      <c r="N126" s="429"/>
      <c r="O126" s="429"/>
      <c r="P126" s="429"/>
      <c r="Q126" s="429"/>
      <c r="R126" s="429"/>
      <c r="S126" s="429"/>
      <c r="T126" s="429"/>
      <c r="U126" s="429"/>
      <c r="V126" s="429"/>
      <c r="W126" s="429"/>
      <c r="X126" s="429">
        <v>6.2799999999999995E-2</v>
      </c>
      <c r="Y126" s="429"/>
      <c r="Z126" s="429"/>
      <c r="AA126" s="429"/>
      <c r="AB126" s="429"/>
      <c r="AC126" s="429"/>
      <c r="AD126" s="429"/>
      <c r="AE126" s="429"/>
      <c r="AF126" s="429"/>
      <c r="AG126" s="429"/>
      <c r="AH126" s="429"/>
      <c r="AI126" s="429"/>
      <c r="AJ126" s="429"/>
      <c r="AK126" s="429"/>
      <c r="AL126" s="429"/>
      <c r="AM126" s="429"/>
      <c r="AN126" s="429"/>
      <c r="AO126" s="429"/>
      <c r="AP126" s="429" t="s">
        <v>371</v>
      </c>
      <c r="AQ126" s="422"/>
      <c r="AR126" s="422"/>
      <c r="AS126" s="422"/>
      <c r="AT126" s="422" t="s">
        <v>345</v>
      </c>
    </row>
    <row r="127" spans="1:46" ht="22.15" customHeight="1">
      <c r="A127" s="423">
        <f>IF(C127="",0,MAX($A$5:A126)+1)</f>
        <v>113</v>
      </c>
      <c r="B127" s="413">
        <v>15</v>
      </c>
      <c r="C127" s="427" t="s">
        <v>520</v>
      </c>
      <c r="D127" s="422" t="s">
        <v>45</v>
      </c>
      <c r="E127" s="429">
        <v>0.09</v>
      </c>
      <c r="F127" s="429"/>
      <c r="G127" s="429"/>
      <c r="H127" s="328">
        <f t="shared" si="10"/>
        <v>0</v>
      </c>
      <c r="I127" s="329">
        <f t="shared" si="11"/>
        <v>0.09</v>
      </c>
      <c r="J127" s="329">
        <f t="shared" si="12"/>
        <v>0.09</v>
      </c>
      <c r="K127" s="329" t="str">
        <f t="shared" si="14"/>
        <v xml:space="preserve">CSD, </v>
      </c>
      <c r="L127" s="429"/>
      <c r="M127" s="429"/>
      <c r="N127" s="429"/>
      <c r="O127" s="429"/>
      <c r="P127" s="429"/>
      <c r="Q127" s="429"/>
      <c r="R127" s="429"/>
      <c r="S127" s="429"/>
      <c r="T127" s="429"/>
      <c r="U127" s="429"/>
      <c r="V127" s="429"/>
      <c r="W127" s="429"/>
      <c r="X127" s="429"/>
      <c r="Y127" s="429"/>
      <c r="Z127" s="429"/>
      <c r="AA127" s="429"/>
      <c r="AB127" s="429"/>
      <c r="AC127" s="429"/>
      <c r="AD127" s="429"/>
      <c r="AE127" s="429"/>
      <c r="AF127" s="429"/>
      <c r="AG127" s="429"/>
      <c r="AH127" s="429"/>
      <c r="AI127" s="429"/>
      <c r="AJ127" s="429"/>
      <c r="AK127" s="429"/>
      <c r="AL127" s="429">
        <v>0.09</v>
      </c>
      <c r="AM127" s="429"/>
      <c r="AN127" s="429"/>
      <c r="AO127" s="429"/>
      <c r="AP127" s="429" t="s">
        <v>371</v>
      </c>
      <c r="AQ127" s="422"/>
      <c r="AR127" s="422"/>
      <c r="AS127" s="422"/>
      <c r="AT127" s="422" t="s">
        <v>345</v>
      </c>
    </row>
    <row r="128" spans="1:46" ht="22.15" customHeight="1">
      <c r="A128" s="423">
        <f>IF(C128="",0,MAX($A$5:A127)+1)</f>
        <v>114</v>
      </c>
      <c r="B128" s="413">
        <v>19</v>
      </c>
      <c r="C128" s="427" t="s">
        <v>521</v>
      </c>
      <c r="D128" s="422" t="s">
        <v>45</v>
      </c>
      <c r="E128" s="429">
        <v>0.21</v>
      </c>
      <c r="F128" s="429"/>
      <c r="G128" s="429"/>
      <c r="H128" s="328">
        <f t="shared" si="10"/>
        <v>0</v>
      </c>
      <c r="I128" s="329">
        <f t="shared" si="11"/>
        <v>0.21</v>
      </c>
      <c r="J128" s="329">
        <f t="shared" si="12"/>
        <v>0.21</v>
      </c>
      <c r="K128" s="329" t="str">
        <f t="shared" si="14"/>
        <v xml:space="preserve">CSD, </v>
      </c>
      <c r="L128" s="429"/>
      <c r="M128" s="429"/>
      <c r="N128" s="429"/>
      <c r="O128" s="429"/>
      <c r="P128" s="429"/>
      <c r="Q128" s="429"/>
      <c r="R128" s="429"/>
      <c r="S128" s="429"/>
      <c r="T128" s="429"/>
      <c r="U128" s="429"/>
      <c r="V128" s="429"/>
      <c r="W128" s="429"/>
      <c r="X128" s="429"/>
      <c r="Y128" s="429"/>
      <c r="Z128" s="429"/>
      <c r="AA128" s="429"/>
      <c r="AB128" s="429"/>
      <c r="AC128" s="429"/>
      <c r="AD128" s="429"/>
      <c r="AE128" s="429"/>
      <c r="AF128" s="429"/>
      <c r="AG128" s="429"/>
      <c r="AH128" s="429"/>
      <c r="AI128" s="429"/>
      <c r="AJ128" s="429"/>
      <c r="AK128" s="429"/>
      <c r="AL128" s="429">
        <v>0.21</v>
      </c>
      <c r="AM128" s="429"/>
      <c r="AN128" s="429"/>
      <c r="AO128" s="429"/>
      <c r="AP128" s="429" t="s">
        <v>371</v>
      </c>
      <c r="AQ128" s="422"/>
      <c r="AR128" s="422"/>
      <c r="AS128" s="422"/>
      <c r="AT128" s="422" t="s">
        <v>345</v>
      </c>
    </row>
    <row r="129" spans="1:46" ht="22.15" customHeight="1">
      <c r="A129" s="423">
        <f>IF(C129="",0,MAX($A$5:A128)+1)</f>
        <v>115</v>
      </c>
      <c r="B129" s="413">
        <v>22</v>
      </c>
      <c r="C129" s="427" t="s">
        <v>522</v>
      </c>
      <c r="D129" s="422" t="s">
        <v>45</v>
      </c>
      <c r="E129" s="429">
        <v>4.9722</v>
      </c>
      <c r="F129" s="429"/>
      <c r="G129" s="429"/>
      <c r="H129" s="328">
        <f t="shared" si="10"/>
        <v>0</v>
      </c>
      <c r="I129" s="329">
        <f t="shared" si="11"/>
        <v>4.9722</v>
      </c>
      <c r="J129" s="329">
        <f t="shared" si="12"/>
        <v>4.9722</v>
      </c>
      <c r="K129" s="329" t="str">
        <f t="shared" si="14"/>
        <v xml:space="preserve">SON, </v>
      </c>
      <c r="L129" s="429"/>
      <c r="M129" s="429"/>
      <c r="N129" s="429"/>
      <c r="O129" s="429"/>
      <c r="P129" s="429"/>
      <c r="Q129" s="333"/>
      <c r="R129" s="333"/>
      <c r="S129" s="429"/>
      <c r="T129" s="429"/>
      <c r="U129" s="429"/>
      <c r="V129" s="429"/>
      <c r="W129" s="429"/>
      <c r="X129" s="429"/>
      <c r="Y129" s="429"/>
      <c r="Z129" s="429"/>
      <c r="AA129" s="429"/>
      <c r="AB129" s="429"/>
      <c r="AC129" s="429"/>
      <c r="AD129" s="429"/>
      <c r="AE129" s="429"/>
      <c r="AF129" s="429"/>
      <c r="AG129" s="429"/>
      <c r="AH129" s="429"/>
      <c r="AI129" s="429"/>
      <c r="AJ129" s="429"/>
      <c r="AK129" s="429">
        <v>4.9722</v>
      </c>
      <c r="AL129" s="429"/>
      <c r="AM129" s="429"/>
      <c r="AN129" s="429"/>
      <c r="AO129" s="429"/>
      <c r="AP129" s="429" t="s">
        <v>371</v>
      </c>
      <c r="AQ129" s="422"/>
      <c r="AR129" s="422"/>
      <c r="AS129" s="422"/>
      <c r="AT129" s="422" t="s">
        <v>345</v>
      </c>
    </row>
    <row r="130" spans="1:46" ht="22.15" customHeight="1">
      <c r="A130" s="423">
        <f>IF(C130="",0,MAX($A$5:A129)+1)</f>
        <v>116</v>
      </c>
      <c r="B130" s="413"/>
      <c r="C130" s="386" t="s">
        <v>523</v>
      </c>
      <c r="D130" s="330" t="s">
        <v>45</v>
      </c>
      <c r="E130" s="334">
        <v>60</v>
      </c>
      <c r="F130" s="327">
        <v>15.05</v>
      </c>
      <c r="G130" s="334"/>
      <c r="H130" s="328">
        <f t="shared" si="10"/>
        <v>0</v>
      </c>
      <c r="I130" s="329">
        <f t="shared" si="11"/>
        <v>60</v>
      </c>
      <c r="J130" s="329">
        <f t="shared" si="12"/>
        <v>44.95</v>
      </c>
      <c r="K130" s="329" t="str">
        <f t="shared" si="14"/>
        <v xml:space="preserve">RSN, RST, CSD, </v>
      </c>
      <c r="L130" s="329"/>
      <c r="M130" s="334"/>
      <c r="N130" s="334"/>
      <c r="O130" s="334"/>
      <c r="P130" s="334"/>
      <c r="Q130" s="334"/>
      <c r="R130" s="334">
        <v>24.95</v>
      </c>
      <c r="S130" s="334">
        <v>10</v>
      </c>
      <c r="T130" s="334"/>
      <c r="U130" s="334"/>
      <c r="V130" s="334"/>
      <c r="W130" s="334"/>
      <c r="X130" s="334"/>
      <c r="Y130" s="334"/>
      <c r="Z130" s="334"/>
      <c r="AA130" s="334"/>
      <c r="AB130" s="334"/>
      <c r="AC130" s="334"/>
      <c r="AD130" s="334"/>
      <c r="AE130" s="334"/>
      <c r="AF130" s="334"/>
      <c r="AG130" s="334"/>
      <c r="AH130" s="334"/>
      <c r="AI130" s="334"/>
      <c r="AJ130" s="334"/>
      <c r="AK130" s="334"/>
      <c r="AL130" s="334">
        <v>10</v>
      </c>
      <c r="AM130" s="334"/>
      <c r="AN130" s="334"/>
      <c r="AO130" s="334"/>
      <c r="AP130" s="334" t="s">
        <v>371</v>
      </c>
      <c r="AQ130" s="330"/>
      <c r="AR130" s="330"/>
      <c r="AS130" s="422"/>
      <c r="AT130" s="422" t="s">
        <v>345</v>
      </c>
    </row>
    <row r="131" spans="1:46" ht="40.15" customHeight="1">
      <c r="A131" s="423">
        <f>IF(C131="",0,MAX($A$5:A130)+1)</f>
        <v>117</v>
      </c>
      <c r="B131" s="413"/>
      <c r="C131" s="357" t="s">
        <v>524</v>
      </c>
      <c r="D131" s="446" t="s">
        <v>45</v>
      </c>
      <c r="E131" s="329">
        <v>3.33</v>
      </c>
      <c r="F131" s="329"/>
      <c r="G131" s="329">
        <v>3.33</v>
      </c>
      <c r="H131" s="328">
        <f t="shared" si="10"/>
        <v>0</v>
      </c>
      <c r="I131" s="329">
        <f t="shared" si="11"/>
        <v>3.33</v>
      </c>
      <c r="J131" s="329">
        <f t="shared" si="12"/>
        <v>3.33</v>
      </c>
      <c r="K131" s="329" t="str">
        <f t="shared" si="14"/>
        <v xml:space="preserve">LUK, HNK, CLN, RSN, </v>
      </c>
      <c r="L131" s="329"/>
      <c r="M131" s="334">
        <v>0.23310000000000003</v>
      </c>
      <c r="N131" s="334"/>
      <c r="O131" s="334">
        <v>0.66600000000000004</v>
      </c>
      <c r="P131" s="334">
        <v>0.43290000000000001</v>
      </c>
      <c r="Q131" s="334"/>
      <c r="R131" s="334">
        <v>1.998</v>
      </c>
      <c r="S131" s="334"/>
      <c r="T131" s="334"/>
      <c r="U131" s="334"/>
      <c r="V131" s="334"/>
      <c r="W131" s="334"/>
      <c r="X131" s="334"/>
      <c r="Y131" s="334"/>
      <c r="Z131" s="334"/>
      <c r="AA131" s="334"/>
      <c r="AB131" s="334"/>
      <c r="AC131" s="334"/>
      <c r="AD131" s="334"/>
      <c r="AE131" s="334"/>
      <c r="AF131" s="334"/>
      <c r="AG131" s="334"/>
      <c r="AH131" s="334"/>
      <c r="AI131" s="334"/>
      <c r="AJ131" s="334"/>
      <c r="AK131" s="334"/>
      <c r="AL131" s="334"/>
      <c r="AM131" s="334"/>
      <c r="AN131" s="429"/>
      <c r="AO131" s="429"/>
      <c r="AP131" s="329" t="s">
        <v>373</v>
      </c>
      <c r="AQ131" s="422"/>
      <c r="AR131" s="422"/>
      <c r="AS131" s="422"/>
      <c r="AT131" s="384" t="s">
        <v>353</v>
      </c>
    </row>
    <row r="132" spans="1:46" ht="40.15" customHeight="1">
      <c r="A132" s="423">
        <f>IF(C132="",0,MAX($A$5:A131)+1)</f>
        <v>118</v>
      </c>
      <c r="B132" s="413"/>
      <c r="C132" s="357" t="s">
        <v>525</v>
      </c>
      <c r="D132" s="446" t="s">
        <v>45</v>
      </c>
      <c r="E132" s="329">
        <v>2.89</v>
      </c>
      <c r="F132" s="329"/>
      <c r="G132" s="329">
        <v>2.89</v>
      </c>
      <c r="H132" s="328">
        <f t="shared" si="10"/>
        <v>2.0000000000002238E-3</v>
      </c>
      <c r="I132" s="329">
        <f t="shared" si="11"/>
        <v>2.8920000000000003</v>
      </c>
      <c r="J132" s="329">
        <f t="shared" si="12"/>
        <v>2.8920000000000003</v>
      </c>
      <c r="K132" s="329" t="str">
        <f t="shared" si="14"/>
        <v xml:space="preserve">LUK, HNK, CLN, RSN, </v>
      </c>
      <c r="L132" s="329"/>
      <c r="M132" s="334">
        <v>0.21560000000000001</v>
      </c>
      <c r="N132" s="334"/>
      <c r="O132" s="334">
        <v>0.6160000000000001</v>
      </c>
      <c r="P132" s="334">
        <v>0.40040000000000003</v>
      </c>
      <c r="Q132" s="334"/>
      <c r="R132" s="334">
        <v>1.66</v>
      </c>
      <c r="S132" s="334"/>
      <c r="T132" s="334"/>
      <c r="U132" s="334"/>
      <c r="V132" s="334"/>
      <c r="W132" s="334"/>
      <c r="X132" s="334"/>
      <c r="Y132" s="334"/>
      <c r="Z132" s="334"/>
      <c r="AA132" s="334"/>
      <c r="AB132" s="334"/>
      <c r="AC132" s="334"/>
      <c r="AD132" s="334"/>
      <c r="AE132" s="334"/>
      <c r="AF132" s="334"/>
      <c r="AG132" s="334"/>
      <c r="AH132" s="334"/>
      <c r="AI132" s="334"/>
      <c r="AJ132" s="334"/>
      <c r="AK132" s="334"/>
      <c r="AL132" s="334"/>
      <c r="AM132" s="334"/>
      <c r="AN132" s="429"/>
      <c r="AO132" s="429"/>
      <c r="AP132" s="329" t="s">
        <v>373</v>
      </c>
      <c r="AQ132" s="422"/>
      <c r="AR132" s="422"/>
      <c r="AS132" s="422"/>
      <c r="AT132" s="384" t="s">
        <v>353</v>
      </c>
    </row>
    <row r="133" spans="1:46" ht="40.15" customHeight="1">
      <c r="A133" s="423">
        <f>IF(C133="",0,MAX($A$5:A132)+1)</f>
        <v>119</v>
      </c>
      <c r="B133" s="413"/>
      <c r="C133" s="357" t="s">
        <v>526</v>
      </c>
      <c r="D133" s="446" t="s">
        <v>45</v>
      </c>
      <c r="E133" s="329">
        <v>2.34</v>
      </c>
      <c r="F133" s="329"/>
      <c r="G133" s="329">
        <v>2.34</v>
      </c>
      <c r="H133" s="328">
        <f t="shared" si="10"/>
        <v>0</v>
      </c>
      <c r="I133" s="329">
        <f t="shared" si="11"/>
        <v>2.34</v>
      </c>
      <c r="J133" s="329">
        <f t="shared" si="12"/>
        <v>2.34</v>
      </c>
      <c r="K133" s="329" t="str">
        <f t="shared" si="14"/>
        <v xml:space="preserve">LUK, HNK, CLN, RSN, </v>
      </c>
      <c r="L133" s="329"/>
      <c r="M133" s="334">
        <v>0.1638</v>
      </c>
      <c r="N133" s="334"/>
      <c r="O133" s="334">
        <v>0.46799999999999997</v>
      </c>
      <c r="P133" s="334">
        <v>0.30419999999999997</v>
      </c>
      <c r="Q133" s="334"/>
      <c r="R133" s="334">
        <v>1.4039999999999999</v>
      </c>
      <c r="S133" s="334"/>
      <c r="T133" s="334"/>
      <c r="U133" s="334"/>
      <c r="V133" s="334"/>
      <c r="W133" s="334"/>
      <c r="X133" s="334"/>
      <c r="Y133" s="334"/>
      <c r="Z133" s="334"/>
      <c r="AA133" s="334"/>
      <c r="AB133" s="334"/>
      <c r="AC133" s="334"/>
      <c r="AD133" s="334"/>
      <c r="AE133" s="334"/>
      <c r="AF133" s="334"/>
      <c r="AG133" s="334"/>
      <c r="AH133" s="334"/>
      <c r="AI133" s="334"/>
      <c r="AJ133" s="334"/>
      <c r="AK133" s="334"/>
      <c r="AL133" s="334"/>
      <c r="AM133" s="334"/>
      <c r="AN133" s="429"/>
      <c r="AO133" s="429"/>
      <c r="AP133" s="329" t="s">
        <v>373</v>
      </c>
      <c r="AQ133" s="422"/>
      <c r="AR133" s="422"/>
      <c r="AS133" s="422"/>
      <c r="AT133" s="384" t="s">
        <v>353</v>
      </c>
    </row>
    <row r="134" spans="1:46" ht="40.15" customHeight="1">
      <c r="A134" s="423">
        <f>IF(C134="",0,MAX($A$5:A133)+1)</f>
        <v>120</v>
      </c>
      <c r="B134" s="413">
        <v>4</v>
      </c>
      <c r="C134" s="427" t="s">
        <v>527</v>
      </c>
      <c r="D134" s="422" t="s">
        <v>45</v>
      </c>
      <c r="E134" s="429">
        <v>1.1686000000000001</v>
      </c>
      <c r="F134" s="429"/>
      <c r="G134" s="429"/>
      <c r="H134" s="328">
        <f t="shared" si="10"/>
        <v>0</v>
      </c>
      <c r="I134" s="329">
        <f t="shared" si="11"/>
        <v>1.1686000000000001</v>
      </c>
      <c r="J134" s="329">
        <f t="shared" si="12"/>
        <v>1.1686000000000001</v>
      </c>
      <c r="K134" s="329" t="str">
        <f t="shared" si="14"/>
        <v xml:space="preserve">RSN, CSD, </v>
      </c>
      <c r="L134" s="429"/>
      <c r="M134" s="429"/>
      <c r="N134" s="429"/>
      <c r="O134" s="429"/>
      <c r="P134" s="429"/>
      <c r="Q134" s="429"/>
      <c r="R134" s="429">
        <v>0.1686</v>
      </c>
      <c r="S134" s="429"/>
      <c r="T134" s="429"/>
      <c r="U134" s="429"/>
      <c r="V134" s="429"/>
      <c r="W134" s="429"/>
      <c r="X134" s="429"/>
      <c r="Y134" s="429"/>
      <c r="Z134" s="429"/>
      <c r="AA134" s="429"/>
      <c r="AB134" s="429"/>
      <c r="AC134" s="429"/>
      <c r="AD134" s="429"/>
      <c r="AE134" s="429"/>
      <c r="AF134" s="429"/>
      <c r="AG134" s="429"/>
      <c r="AH134" s="429"/>
      <c r="AI134" s="429"/>
      <c r="AJ134" s="429"/>
      <c r="AK134" s="429"/>
      <c r="AL134" s="429">
        <v>1</v>
      </c>
      <c r="AM134" s="429"/>
      <c r="AN134" s="429"/>
      <c r="AO134" s="429"/>
      <c r="AP134" s="429" t="s">
        <v>373</v>
      </c>
      <c r="AQ134" s="422"/>
      <c r="AR134" s="422"/>
      <c r="AS134" s="422"/>
      <c r="AT134" s="422" t="s">
        <v>345</v>
      </c>
    </row>
    <row r="135" spans="1:46" ht="22.15" customHeight="1">
      <c r="A135" s="423">
        <f>IF(C135="",0,MAX($A$5:A134)+1)</f>
        <v>121</v>
      </c>
      <c r="B135" s="413">
        <v>5</v>
      </c>
      <c r="C135" s="427" t="s">
        <v>528</v>
      </c>
      <c r="D135" s="422" t="s">
        <v>45</v>
      </c>
      <c r="E135" s="429">
        <v>3.1399999999999997E-2</v>
      </c>
      <c r="F135" s="429"/>
      <c r="G135" s="429"/>
      <c r="H135" s="328">
        <f t="shared" si="10"/>
        <v>0</v>
      </c>
      <c r="I135" s="329">
        <f t="shared" si="11"/>
        <v>3.1399999999999997E-2</v>
      </c>
      <c r="J135" s="329">
        <f t="shared" si="12"/>
        <v>3.1399999999999997E-2</v>
      </c>
      <c r="K135" s="329" t="str">
        <f t="shared" si="14"/>
        <v xml:space="preserve">HNK, </v>
      </c>
      <c r="L135" s="429"/>
      <c r="M135" s="429"/>
      <c r="N135" s="429"/>
      <c r="O135" s="429">
        <v>3.1399999999999997E-2</v>
      </c>
      <c r="P135" s="429"/>
      <c r="Q135" s="429"/>
      <c r="R135" s="429"/>
      <c r="S135" s="429"/>
      <c r="T135" s="429"/>
      <c r="U135" s="429"/>
      <c r="V135" s="429"/>
      <c r="W135" s="429"/>
      <c r="X135" s="429"/>
      <c r="Y135" s="429"/>
      <c r="Z135" s="429"/>
      <c r="AA135" s="429"/>
      <c r="AB135" s="429"/>
      <c r="AC135" s="429"/>
      <c r="AD135" s="429"/>
      <c r="AE135" s="429"/>
      <c r="AF135" s="429"/>
      <c r="AG135" s="429"/>
      <c r="AH135" s="429"/>
      <c r="AI135" s="429"/>
      <c r="AJ135" s="429"/>
      <c r="AK135" s="429"/>
      <c r="AL135" s="429"/>
      <c r="AM135" s="429"/>
      <c r="AN135" s="429"/>
      <c r="AO135" s="429"/>
      <c r="AP135" s="429" t="s">
        <v>373</v>
      </c>
      <c r="AQ135" s="422"/>
      <c r="AR135" s="422"/>
      <c r="AS135" s="422"/>
      <c r="AT135" s="422" t="s">
        <v>345</v>
      </c>
    </row>
    <row r="136" spans="1:46" ht="22.15" customHeight="1">
      <c r="A136" s="423">
        <f>IF(C136="",0,MAX($A$5:A135)+1)</f>
        <v>122</v>
      </c>
      <c r="B136" s="413">
        <v>7</v>
      </c>
      <c r="C136" s="427" t="s">
        <v>529</v>
      </c>
      <c r="D136" s="422" t="s">
        <v>45</v>
      </c>
      <c r="E136" s="429">
        <v>4.5699999999999998E-2</v>
      </c>
      <c r="F136" s="429">
        <v>4.5699999999999998E-2</v>
      </c>
      <c r="G136" s="429"/>
      <c r="H136" s="328">
        <f t="shared" si="10"/>
        <v>0</v>
      </c>
      <c r="I136" s="329">
        <f t="shared" si="11"/>
        <v>4.5699999999999998E-2</v>
      </c>
      <c r="J136" s="329">
        <f t="shared" si="12"/>
        <v>0</v>
      </c>
      <c r="K136" s="422" t="s">
        <v>45</v>
      </c>
      <c r="L136" s="429"/>
      <c r="M136" s="429"/>
      <c r="N136" s="429"/>
      <c r="O136" s="429"/>
      <c r="P136" s="429"/>
      <c r="Q136" s="429"/>
      <c r="R136" s="429"/>
      <c r="S136" s="429"/>
      <c r="T136" s="429"/>
      <c r="U136" s="429"/>
      <c r="V136" s="429"/>
      <c r="W136" s="429"/>
      <c r="X136" s="429"/>
      <c r="Y136" s="429"/>
      <c r="Z136" s="429"/>
      <c r="AA136" s="429"/>
      <c r="AB136" s="429"/>
      <c r="AC136" s="429"/>
      <c r="AD136" s="429"/>
      <c r="AE136" s="429"/>
      <c r="AF136" s="429"/>
      <c r="AG136" s="429"/>
      <c r="AH136" s="429"/>
      <c r="AI136" s="429"/>
      <c r="AJ136" s="429"/>
      <c r="AK136" s="429"/>
      <c r="AL136" s="429"/>
      <c r="AM136" s="429"/>
      <c r="AN136" s="429"/>
      <c r="AO136" s="429"/>
      <c r="AP136" s="429" t="s">
        <v>373</v>
      </c>
      <c r="AQ136" s="422"/>
      <c r="AR136" s="422"/>
      <c r="AS136" s="422"/>
      <c r="AT136" s="422" t="s">
        <v>345</v>
      </c>
    </row>
    <row r="137" spans="1:46" ht="22.15" customHeight="1">
      <c r="A137" s="423">
        <f>IF(C137="",0,MAX($A$5:A136)+1)</f>
        <v>123</v>
      </c>
      <c r="B137" s="413">
        <v>15</v>
      </c>
      <c r="C137" s="427" t="s">
        <v>530</v>
      </c>
      <c r="D137" s="422" t="s">
        <v>45</v>
      </c>
      <c r="E137" s="429">
        <v>2.4E-2</v>
      </c>
      <c r="F137" s="429"/>
      <c r="G137" s="429"/>
      <c r="H137" s="328">
        <f>I137-E137</f>
        <v>0</v>
      </c>
      <c r="I137" s="329">
        <f>J137+F137</f>
        <v>2.4E-2</v>
      </c>
      <c r="J137" s="329">
        <f>SUM(L137:P137)+SUM(R137:AN137)</f>
        <v>2.4E-2</v>
      </c>
      <c r="K137" s="329" t="str">
        <f t="shared" si="14"/>
        <v xml:space="preserve">RSN, </v>
      </c>
      <c r="L137" s="429"/>
      <c r="M137" s="429"/>
      <c r="N137" s="429"/>
      <c r="O137" s="429"/>
      <c r="P137" s="429"/>
      <c r="Q137" s="429"/>
      <c r="R137" s="429">
        <v>2.4E-2</v>
      </c>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429"/>
      <c r="AP137" s="429" t="s">
        <v>373</v>
      </c>
      <c r="AQ137" s="422"/>
      <c r="AR137" s="422"/>
      <c r="AS137" s="422"/>
      <c r="AT137" s="422" t="s">
        <v>345</v>
      </c>
    </row>
    <row r="138" spans="1:46" ht="22.15" customHeight="1">
      <c r="A138" s="423">
        <f>IF(C138="",0,MAX($A$5:A137)+1)</f>
        <v>124</v>
      </c>
      <c r="B138" s="413">
        <v>8</v>
      </c>
      <c r="C138" s="427" t="s">
        <v>531</v>
      </c>
      <c r="D138" s="422" t="s">
        <v>45</v>
      </c>
      <c r="E138" s="429">
        <v>0.1085</v>
      </c>
      <c r="F138" s="429"/>
      <c r="G138" s="429"/>
      <c r="H138" s="328">
        <f>I138-E138</f>
        <v>0</v>
      </c>
      <c r="I138" s="329">
        <f>J138+F138</f>
        <v>0.1085</v>
      </c>
      <c r="J138" s="329">
        <f>SUM(L138:P138)+SUM(R138:AN138)</f>
        <v>0.1085</v>
      </c>
      <c r="K138" s="329" t="str">
        <f t="shared" si="14"/>
        <v xml:space="preserve">RSN, </v>
      </c>
      <c r="L138" s="429"/>
      <c r="M138" s="429"/>
      <c r="N138" s="429"/>
      <c r="O138" s="429"/>
      <c r="P138" s="429"/>
      <c r="Q138" s="429"/>
      <c r="R138" s="429">
        <v>0.1085</v>
      </c>
      <c r="S138" s="429"/>
      <c r="T138" s="429"/>
      <c r="U138" s="429"/>
      <c r="V138" s="429"/>
      <c r="W138" s="429"/>
      <c r="X138" s="429"/>
      <c r="Y138" s="429"/>
      <c r="Z138" s="429"/>
      <c r="AA138" s="429"/>
      <c r="AB138" s="429"/>
      <c r="AC138" s="429"/>
      <c r="AD138" s="429"/>
      <c r="AE138" s="429"/>
      <c r="AF138" s="429"/>
      <c r="AG138" s="429"/>
      <c r="AH138" s="429"/>
      <c r="AI138" s="429"/>
      <c r="AJ138" s="429"/>
      <c r="AK138" s="429"/>
      <c r="AL138" s="429"/>
      <c r="AM138" s="429"/>
      <c r="AN138" s="429"/>
      <c r="AO138" s="429"/>
      <c r="AP138" s="429" t="s">
        <v>373</v>
      </c>
      <c r="AQ138" s="422"/>
      <c r="AR138" s="422"/>
      <c r="AS138" s="422"/>
      <c r="AT138" s="422" t="s">
        <v>345</v>
      </c>
    </row>
    <row r="139" spans="1:46" ht="22.15" customHeight="1">
      <c r="A139" s="423">
        <f>IF(C139="",0,MAX($A$5:A138)+1)</f>
        <v>125</v>
      </c>
      <c r="B139" s="330">
        <v>9</v>
      </c>
      <c r="C139" s="386" t="s">
        <v>532</v>
      </c>
      <c r="D139" s="330" t="s">
        <v>45</v>
      </c>
      <c r="E139" s="334">
        <v>0.2</v>
      </c>
      <c r="F139" s="327"/>
      <c r="G139" s="334">
        <v>0.2</v>
      </c>
      <c r="H139" s="328">
        <f t="shared" si="10"/>
        <v>0</v>
      </c>
      <c r="I139" s="329">
        <f t="shared" si="11"/>
        <v>0.2</v>
      </c>
      <c r="J139" s="329">
        <f t="shared" si="12"/>
        <v>0.2</v>
      </c>
      <c r="K139" s="329" t="str">
        <f t="shared" si="14"/>
        <v xml:space="preserve">RSN, </v>
      </c>
      <c r="L139" s="329"/>
      <c r="M139" s="334"/>
      <c r="N139" s="334"/>
      <c r="O139" s="334"/>
      <c r="P139" s="334"/>
      <c r="Q139" s="429"/>
      <c r="R139" s="334">
        <v>0.2</v>
      </c>
      <c r="S139" s="334"/>
      <c r="T139" s="334"/>
      <c r="U139" s="334"/>
      <c r="V139" s="334"/>
      <c r="W139" s="334"/>
      <c r="X139" s="334"/>
      <c r="Y139" s="334"/>
      <c r="Z139" s="334"/>
      <c r="AA139" s="334"/>
      <c r="AB139" s="334"/>
      <c r="AC139" s="334"/>
      <c r="AD139" s="334"/>
      <c r="AE139" s="334"/>
      <c r="AF139" s="334"/>
      <c r="AG139" s="334"/>
      <c r="AH139" s="334"/>
      <c r="AI139" s="334"/>
      <c r="AJ139" s="334"/>
      <c r="AK139" s="334"/>
      <c r="AL139" s="334"/>
      <c r="AM139" s="334"/>
      <c r="AN139" s="334"/>
      <c r="AO139" s="334"/>
      <c r="AP139" s="334" t="s">
        <v>373</v>
      </c>
      <c r="AQ139" s="330" t="s">
        <v>533</v>
      </c>
      <c r="AR139" s="330"/>
      <c r="AS139" s="422"/>
      <c r="AT139" s="359" t="s">
        <v>353</v>
      </c>
    </row>
    <row r="140" spans="1:46" ht="40.15" customHeight="1">
      <c r="A140" s="423">
        <f>IF(C140="",0,MAX($A$5:A139)+1)</f>
        <v>126</v>
      </c>
      <c r="B140" s="413">
        <v>39</v>
      </c>
      <c r="C140" s="427" t="s">
        <v>534</v>
      </c>
      <c r="D140" s="422" t="s">
        <v>45</v>
      </c>
      <c r="E140" s="429">
        <v>0.1321</v>
      </c>
      <c r="F140" s="429"/>
      <c r="G140" s="429"/>
      <c r="H140" s="328">
        <f t="shared" si="10"/>
        <v>0</v>
      </c>
      <c r="I140" s="329">
        <f t="shared" si="11"/>
        <v>0.1321</v>
      </c>
      <c r="J140" s="329">
        <f t="shared" si="12"/>
        <v>0.1321</v>
      </c>
      <c r="K140" s="329" t="str">
        <f t="shared" si="14"/>
        <v xml:space="preserve">SON, </v>
      </c>
      <c r="L140" s="429"/>
      <c r="M140" s="429"/>
      <c r="N140" s="429"/>
      <c r="O140" s="429"/>
      <c r="P140" s="429"/>
      <c r="Q140" s="333"/>
      <c r="R140" s="423"/>
      <c r="S140" s="429"/>
      <c r="T140" s="429"/>
      <c r="U140" s="429"/>
      <c r="V140" s="429"/>
      <c r="W140" s="429"/>
      <c r="X140" s="429"/>
      <c r="Y140" s="429"/>
      <c r="Z140" s="429"/>
      <c r="AA140" s="429"/>
      <c r="AB140" s="429"/>
      <c r="AC140" s="429"/>
      <c r="AD140" s="429"/>
      <c r="AE140" s="429"/>
      <c r="AF140" s="429"/>
      <c r="AG140" s="429"/>
      <c r="AH140" s="429"/>
      <c r="AI140" s="429"/>
      <c r="AJ140" s="429"/>
      <c r="AK140" s="429">
        <v>0.1321</v>
      </c>
      <c r="AL140" s="429"/>
      <c r="AM140" s="429"/>
      <c r="AN140" s="429"/>
      <c r="AO140" s="429"/>
      <c r="AP140" s="429" t="s">
        <v>373</v>
      </c>
      <c r="AQ140" s="422"/>
      <c r="AR140" s="422"/>
      <c r="AS140" s="422"/>
      <c r="AT140" s="422" t="s">
        <v>345</v>
      </c>
    </row>
    <row r="141" spans="1:46" ht="40.15" customHeight="1">
      <c r="A141" s="423">
        <f>IF(C141="",0,MAX($A$5:A140)+1)</f>
        <v>127</v>
      </c>
      <c r="B141" s="413"/>
      <c r="C141" s="357" t="s">
        <v>535</v>
      </c>
      <c r="D141" s="446" t="s">
        <v>45</v>
      </c>
      <c r="E141" s="329">
        <v>1.56</v>
      </c>
      <c r="F141" s="329"/>
      <c r="G141" s="329">
        <v>1.56</v>
      </c>
      <c r="H141" s="328">
        <f t="shared" si="10"/>
        <v>0</v>
      </c>
      <c r="I141" s="329">
        <f t="shared" si="11"/>
        <v>1.56</v>
      </c>
      <c r="J141" s="329">
        <f t="shared" si="12"/>
        <v>1.56</v>
      </c>
      <c r="K141" s="329" t="str">
        <f t="shared" si="14"/>
        <v xml:space="preserve">LUK, HNK, CLN, RSN, </v>
      </c>
      <c r="L141" s="329"/>
      <c r="M141" s="334">
        <v>0.10920000000000002</v>
      </c>
      <c r="N141" s="334"/>
      <c r="O141" s="334">
        <v>0.31200000000000006</v>
      </c>
      <c r="P141" s="334">
        <v>0.20280000000000001</v>
      </c>
      <c r="Q141" s="429"/>
      <c r="R141" s="334">
        <v>0.93599999999999994</v>
      </c>
      <c r="S141" s="334"/>
      <c r="T141" s="334"/>
      <c r="U141" s="334"/>
      <c r="V141" s="334"/>
      <c r="W141" s="334"/>
      <c r="X141" s="334"/>
      <c r="Y141" s="334"/>
      <c r="Z141" s="334"/>
      <c r="AA141" s="334"/>
      <c r="AB141" s="334"/>
      <c r="AC141" s="334"/>
      <c r="AD141" s="334"/>
      <c r="AE141" s="334"/>
      <c r="AF141" s="334"/>
      <c r="AG141" s="334"/>
      <c r="AH141" s="334"/>
      <c r="AI141" s="334"/>
      <c r="AJ141" s="334"/>
      <c r="AK141" s="334"/>
      <c r="AL141" s="334"/>
      <c r="AM141" s="334"/>
      <c r="AN141" s="429"/>
      <c r="AO141" s="429"/>
      <c r="AP141" s="329" t="s">
        <v>375</v>
      </c>
      <c r="AQ141" s="422"/>
      <c r="AR141" s="422"/>
      <c r="AS141" s="422"/>
      <c r="AT141" s="384" t="s">
        <v>353</v>
      </c>
    </row>
    <row r="142" spans="1:46" s="370" customFormat="1" ht="22.15" customHeight="1">
      <c r="A142" s="365" t="s">
        <v>536</v>
      </c>
      <c r="B142" s="366"/>
      <c r="C142" s="367" t="s">
        <v>537</v>
      </c>
      <c r="D142" s="368"/>
      <c r="E142" s="369"/>
      <c r="F142" s="369"/>
      <c r="G142" s="369"/>
      <c r="H142" s="328">
        <f t="shared" si="10"/>
        <v>0</v>
      </c>
      <c r="I142" s="329">
        <f t="shared" si="11"/>
        <v>0</v>
      </c>
      <c r="J142" s="329">
        <f t="shared" si="12"/>
        <v>0</v>
      </c>
      <c r="K142" s="329" t="str">
        <f t="shared" si="14"/>
        <v/>
      </c>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369"/>
      <c r="AL142" s="369"/>
      <c r="AM142" s="369"/>
      <c r="AN142" s="369"/>
      <c r="AO142" s="369"/>
      <c r="AP142" s="369"/>
      <c r="AQ142" s="368"/>
      <c r="AR142" s="368"/>
      <c r="AS142" s="368"/>
      <c r="AT142" s="379"/>
    </row>
    <row r="143" spans="1:46" ht="22.15" customHeight="1">
      <c r="A143" s="423">
        <f>IF(C143="",0,MAX($A$5:A142)+1)</f>
        <v>128</v>
      </c>
      <c r="B143" s="371">
        <v>26</v>
      </c>
      <c r="C143" s="332" t="s">
        <v>538</v>
      </c>
      <c r="D143" s="384" t="s">
        <v>46</v>
      </c>
      <c r="E143" s="333">
        <v>0.06</v>
      </c>
      <c r="F143" s="333"/>
      <c r="G143" s="333">
        <v>0.06</v>
      </c>
      <c r="H143" s="328">
        <f t="shared" si="10"/>
        <v>0</v>
      </c>
      <c r="I143" s="329">
        <f t="shared" si="11"/>
        <v>0.06</v>
      </c>
      <c r="J143" s="329">
        <f t="shared" si="12"/>
        <v>0.06</v>
      </c>
      <c r="K143" s="329" t="str">
        <f t="shared" si="14"/>
        <v xml:space="preserve">LUC, </v>
      </c>
      <c r="L143" s="333">
        <v>0.06</v>
      </c>
      <c r="M143" s="333"/>
      <c r="N143" s="333"/>
      <c r="O143" s="333"/>
      <c r="P143" s="333"/>
      <c r="Q143" s="333"/>
      <c r="R143" s="333"/>
      <c r="S143" s="333"/>
      <c r="T143" s="333"/>
      <c r="U143" s="333"/>
      <c r="V143" s="333"/>
      <c r="W143" s="333"/>
      <c r="X143" s="333"/>
      <c r="Y143" s="333"/>
      <c r="Z143" s="333"/>
      <c r="AA143" s="333"/>
      <c r="AB143" s="333"/>
      <c r="AC143" s="333"/>
      <c r="AD143" s="333"/>
      <c r="AE143" s="333"/>
      <c r="AF143" s="333"/>
      <c r="AG143" s="333"/>
      <c r="AH143" s="333"/>
      <c r="AI143" s="333"/>
      <c r="AJ143" s="333"/>
      <c r="AK143" s="333"/>
      <c r="AL143" s="333"/>
      <c r="AM143" s="333"/>
      <c r="AN143" s="333"/>
      <c r="AO143" s="333"/>
      <c r="AP143" s="333" t="s">
        <v>347</v>
      </c>
      <c r="AQ143" s="384"/>
      <c r="AR143" s="384"/>
      <c r="AS143" s="423"/>
      <c r="AT143" s="422" t="s">
        <v>345</v>
      </c>
    </row>
    <row r="144" spans="1:46" ht="22.15" customHeight="1">
      <c r="A144" s="423">
        <f>IF(C144="",0,MAX($A$5:A143)+1)</f>
        <v>129</v>
      </c>
      <c r="B144" s="413">
        <v>6</v>
      </c>
      <c r="C144" s="427" t="s">
        <v>539</v>
      </c>
      <c r="D144" s="422" t="s">
        <v>46</v>
      </c>
      <c r="E144" s="429">
        <v>6.4000000000000001E-2</v>
      </c>
      <c r="F144" s="429"/>
      <c r="G144" s="429"/>
      <c r="H144" s="328">
        <f t="shared" si="10"/>
        <v>0</v>
      </c>
      <c r="I144" s="329">
        <f t="shared" si="11"/>
        <v>6.4000000000000001E-2</v>
      </c>
      <c r="J144" s="329">
        <f t="shared" si="12"/>
        <v>6.4000000000000001E-2</v>
      </c>
      <c r="K144" s="329" t="str">
        <f t="shared" si="14"/>
        <v xml:space="preserve">HNK, </v>
      </c>
      <c r="L144" s="429"/>
      <c r="M144" s="429"/>
      <c r="N144" s="429"/>
      <c r="O144" s="429">
        <v>6.4000000000000001E-2</v>
      </c>
      <c r="P144" s="429"/>
      <c r="Q144" s="429"/>
      <c r="R144" s="429"/>
      <c r="S144" s="429"/>
      <c r="T144" s="429"/>
      <c r="U144" s="429"/>
      <c r="V144" s="429"/>
      <c r="W144" s="429"/>
      <c r="X144" s="429"/>
      <c r="Y144" s="429"/>
      <c r="Z144" s="429"/>
      <c r="AA144" s="429"/>
      <c r="AB144" s="429"/>
      <c r="AC144" s="429"/>
      <c r="AD144" s="429"/>
      <c r="AE144" s="429"/>
      <c r="AF144" s="429"/>
      <c r="AG144" s="429"/>
      <c r="AH144" s="429"/>
      <c r="AI144" s="429"/>
      <c r="AJ144" s="429"/>
      <c r="AK144" s="429"/>
      <c r="AL144" s="429"/>
      <c r="AM144" s="429"/>
      <c r="AN144" s="429"/>
      <c r="AO144" s="429"/>
      <c r="AP144" s="429" t="s">
        <v>371</v>
      </c>
      <c r="AQ144" s="422"/>
      <c r="AR144" s="422"/>
      <c r="AS144" s="422"/>
      <c r="AT144" s="422" t="s">
        <v>345</v>
      </c>
    </row>
    <row r="145" spans="1:46" ht="22.15" customHeight="1">
      <c r="A145" s="423">
        <f>IF(C145="",0,MAX($A$5:A144)+1)</f>
        <v>130</v>
      </c>
      <c r="B145" s="413">
        <v>7</v>
      </c>
      <c r="C145" s="427" t="s">
        <v>540</v>
      </c>
      <c r="D145" s="422" t="s">
        <v>46</v>
      </c>
      <c r="E145" s="429">
        <v>0.06</v>
      </c>
      <c r="F145" s="429"/>
      <c r="G145" s="429"/>
      <c r="H145" s="328">
        <f t="shared" si="10"/>
        <v>0</v>
      </c>
      <c r="I145" s="329">
        <f t="shared" si="11"/>
        <v>0.06</v>
      </c>
      <c r="J145" s="329">
        <f t="shared" si="12"/>
        <v>0.06</v>
      </c>
      <c r="K145" s="329" t="str">
        <f t="shared" si="14"/>
        <v xml:space="preserve">HNK, RPH, </v>
      </c>
      <c r="L145" s="429"/>
      <c r="M145" s="429"/>
      <c r="N145" s="429"/>
      <c r="O145" s="429">
        <v>0.04</v>
      </c>
      <c r="P145" s="429"/>
      <c r="Q145" s="429"/>
      <c r="R145" s="429"/>
      <c r="S145" s="429"/>
      <c r="T145" s="429"/>
      <c r="U145" s="429">
        <v>0.02</v>
      </c>
      <c r="V145" s="429"/>
      <c r="W145" s="429"/>
      <c r="X145" s="429"/>
      <c r="Y145" s="429"/>
      <c r="Z145" s="429"/>
      <c r="AA145" s="429"/>
      <c r="AB145" s="429"/>
      <c r="AC145" s="429"/>
      <c r="AD145" s="429"/>
      <c r="AE145" s="429"/>
      <c r="AF145" s="429"/>
      <c r="AG145" s="429"/>
      <c r="AH145" s="429"/>
      <c r="AI145" s="429"/>
      <c r="AJ145" s="429"/>
      <c r="AK145" s="429"/>
      <c r="AL145" s="429"/>
      <c r="AM145" s="429"/>
      <c r="AN145" s="429"/>
      <c r="AO145" s="429"/>
      <c r="AP145" s="429" t="s">
        <v>371</v>
      </c>
      <c r="AQ145" s="422"/>
      <c r="AR145" s="422"/>
      <c r="AS145" s="422"/>
      <c r="AT145" s="422" t="s">
        <v>345</v>
      </c>
    </row>
    <row r="146" spans="1:46" ht="22.15" customHeight="1">
      <c r="A146" s="423">
        <f>IF(C146="",0,MAX($A$5:A145)+1)</f>
        <v>131</v>
      </c>
      <c r="B146" s="413">
        <v>8</v>
      </c>
      <c r="C146" s="427" t="s">
        <v>541</v>
      </c>
      <c r="D146" s="422" t="s">
        <v>46</v>
      </c>
      <c r="E146" s="429">
        <v>2.5700000000000001E-2</v>
      </c>
      <c r="F146" s="429"/>
      <c r="G146" s="429"/>
      <c r="H146" s="328">
        <f t="shared" si="10"/>
        <v>0</v>
      </c>
      <c r="I146" s="329">
        <f t="shared" si="11"/>
        <v>2.5700000000000001E-2</v>
      </c>
      <c r="J146" s="329">
        <f t="shared" si="12"/>
        <v>2.5700000000000001E-2</v>
      </c>
      <c r="K146" s="329" t="str">
        <f t="shared" si="14"/>
        <v xml:space="preserve">RDD, </v>
      </c>
      <c r="L146" s="429"/>
      <c r="M146" s="429"/>
      <c r="N146" s="429"/>
      <c r="O146" s="429"/>
      <c r="P146" s="429"/>
      <c r="Q146" s="429"/>
      <c r="R146" s="429"/>
      <c r="S146" s="429"/>
      <c r="T146" s="429"/>
      <c r="U146" s="429"/>
      <c r="V146" s="429">
        <v>2.5700000000000001E-2</v>
      </c>
      <c r="W146" s="429"/>
      <c r="X146" s="429"/>
      <c r="Y146" s="429"/>
      <c r="Z146" s="429"/>
      <c r="AA146" s="429"/>
      <c r="AB146" s="429"/>
      <c r="AC146" s="429"/>
      <c r="AD146" s="429"/>
      <c r="AE146" s="429"/>
      <c r="AF146" s="429"/>
      <c r="AG146" s="429"/>
      <c r="AH146" s="429"/>
      <c r="AI146" s="429"/>
      <c r="AJ146" s="429"/>
      <c r="AK146" s="429"/>
      <c r="AL146" s="429"/>
      <c r="AM146" s="429"/>
      <c r="AN146" s="429"/>
      <c r="AO146" s="429"/>
      <c r="AP146" s="429" t="s">
        <v>371</v>
      </c>
      <c r="AQ146" s="422"/>
      <c r="AR146" s="422"/>
      <c r="AS146" s="422"/>
      <c r="AT146" s="422" t="s">
        <v>345</v>
      </c>
    </row>
    <row r="147" spans="1:46" ht="22.15" customHeight="1">
      <c r="A147" s="423">
        <f>IF(C147="",0,MAX($A$5:A146)+1)</f>
        <v>132</v>
      </c>
      <c r="B147" s="413">
        <v>9</v>
      </c>
      <c r="C147" s="427" t="s">
        <v>542</v>
      </c>
      <c r="D147" s="422" t="s">
        <v>46</v>
      </c>
      <c r="E147" s="429">
        <v>0.05</v>
      </c>
      <c r="F147" s="429"/>
      <c r="G147" s="429"/>
      <c r="H147" s="328">
        <f t="shared" ref="H147:H296" si="15">I147-E147</f>
        <v>0</v>
      </c>
      <c r="I147" s="329">
        <f t="shared" ref="I147:I296" si="16">J147+F147</f>
        <v>0.05</v>
      </c>
      <c r="J147" s="329">
        <f t="shared" ref="J147:J296" si="17">SUM(L147:P147)+SUM(R147:AN147)</f>
        <v>0.05</v>
      </c>
      <c r="K147" s="329" t="str">
        <f t="shared" si="14"/>
        <v xml:space="preserve">HNK, </v>
      </c>
      <c r="L147" s="429"/>
      <c r="M147" s="429"/>
      <c r="N147" s="429"/>
      <c r="O147" s="429">
        <v>0.05</v>
      </c>
      <c r="P147" s="429"/>
      <c r="Q147" s="429"/>
      <c r="R147" s="429"/>
      <c r="S147" s="429"/>
      <c r="T147" s="429"/>
      <c r="U147" s="429"/>
      <c r="V147" s="429"/>
      <c r="W147" s="429"/>
      <c r="X147" s="429"/>
      <c r="Y147" s="429"/>
      <c r="Z147" s="429"/>
      <c r="AA147" s="429"/>
      <c r="AB147" s="429"/>
      <c r="AC147" s="429"/>
      <c r="AD147" s="429"/>
      <c r="AE147" s="429"/>
      <c r="AF147" s="429"/>
      <c r="AG147" s="429"/>
      <c r="AH147" s="429"/>
      <c r="AI147" s="429"/>
      <c r="AJ147" s="429"/>
      <c r="AK147" s="429"/>
      <c r="AL147" s="429"/>
      <c r="AM147" s="429"/>
      <c r="AN147" s="429"/>
      <c r="AO147" s="429"/>
      <c r="AP147" s="429" t="s">
        <v>371</v>
      </c>
      <c r="AQ147" s="422"/>
      <c r="AR147" s="422"/>
      <c r="AS147" s="422"/>
      <c r="AT147" s="422" t="s">
        <v>345</v>
      </c>
    </row>
    <row r="148" spans="1:46" ht="22.15" customHeight="1">
      <c r="A148" s="423">
        <f>IF(C148="",0,MAX($A$5:A147)+1)</f>
        <v>133</v>
      </c>
      <c r="B148" s="413">
        <v>2</v>
      </c>
      <c r="C148" s="427" t="s">
        <v>543</v>
      </c>
      <c r="D148" s="422" t="s">
        <v>46</v>
      </c>
      <c r="E148" s="429">
        <v>0.86170000000000002</v>
      </c>
      <c r="F148" s="429"/>
      <c r="G148" s="429"/>
      <c r="H148" s="328">
        <f t="shared" si="15"/>
        <v>0</v>
      </c>
      <c r="I148" s="329">
        <f t="shared" si="16"/>
        <v>0.86170000000000002</v>
      </c>
      <c r="J148" s="329">
        <f t="shared" si="17"/>
        <v>0.86170000000000002</v>
      </c>
      <c r="K148" s="329" t="str">
        <f t="shared" si="14"/>
        <v xml:space="preserve">DTL, </v>
      </c>
      <c r="L148" s="429"/>
      <c r="M148" s="429"/>
      <c r="N148" s="429"/>
      <c r="O148" s="429"/>
      <c r="P148" s="429"/>
      <c r="Q148" s="333"/>
      <c r="R148" s="333"/>
      <c r="S148" s="429"/>
      <c r="T148" s="429"/>
      <c r="U148" s="429"/>
      <c r="V148" s="429"/>
      <c r="W148" s="429"/>
      <c r="X148" s="429"/>
      <c r="Y148" s="429"/>
      <c r="Z148" s="429"/>
      <c r="AA148" s="429"/>
      <c r="AB148" s="429"/>
      <c r="AC148" s="429"/>
      <c r="AD148" s="429">
        <v>0.86170000000000002</v>
      </c>
      <c r="AE148" s="429"/>
      <c r="AF148" s="429"/>
      <c r="AG148" s="429"/>
      <c r="AH148" s="429"/>
      <c r="AI148" s="429"/>
      <c r="AJ148" s="429"/>
      <c r="AK148" s="429"/>
      <c r="AL148" s="429"/>
      <c r="AM148" s="429"/>
      <c r="AN148" s="429"/>
      <c r="AO148" s="429"/>
      <c r="AP148" s="429" t="s">
        <v>378</v>
      </c>
      <c r="AQ148" s="422"/>
      <c r="AR148" s="422"/>
      <c r="AS148" s="422"/>
      <c r="AT148" s="422" t="s">
        <v>345</v>
      </c>
    </row>
    <row r="149" spans="1:46" s="370" customFormat="1" ht="22.15" customHeight="1">
      <c r="A149" s="365" t="s">
        <v>544</v>
      </c>
      <c r="B149" s="366"/>
      <c r="C149" s="367" t="s">
        <v>545</v>
      </c>
      <c r="D149" s="368"/>
      <c r="E149" s="369"/>
      <c r="F149" s="369"/>
      <c r="G149" s="369"/>
      <c r="H149" s="328">
        <f t="shared" si="15"/>
        <v>0</v>
      </c>
      <c r="I149" s="329">
        <f t="shared" si="16"/>
        <v>0</v>
      </c>
      <c r="J149" s="329">
        <f t="shared" si="17"/>
        <v>0</v>
      </c>
      <c r="K149" s="329" t="str">
        <f t="shared" si="14"/>
        <v/>
      </c>
      <c r="L149" s="369"/>
      <c r="M149" s="369"/>
      <c r="N149" s="369"/>
      <c r="O149" s="369"/>
      <c r="P149" s="369"/>
      <c r="Q149" s="369"/>
      <c r="R149" s="369"/>
      <c r="S149" s="369"/>
      <c r="T149" s="369"/>
      <c r="U149" s="369"/>
      <c r="V149" s="369"/>
      <c r="W149" s="369"/>
      <c r="X149" s="369"/>
      <c r="Y149" s="369"/>
      <c r="Z149" s="369"/>
      <c r="AA149" s="369"/>
      <c r="AB149" s="369"/>
      <c r="AC149" s="369"/>
      <c r="AD149" s="369"/>
      <c r="AE149" s="369"/>
      <c r="AF149" s="369"/>
      <c r="AG149" s="369"/>
      <c r="AH149" s="369"/>
      <c r="AI149" s="369"/>
      <c r="AJ149" s="369"/>
      <c r="AK149" s="369"/>
      <c r="AL149" s="369"/>
      <c r="AM149" s="369"/>
      <c r="AN149" s="369"/>
      <c r="AO149" s="369"/>
      <c r="AP149" s="369"/>
      <c r="AQ149" s="368"/>
      <c r="AR149" s="368"/>
      <c r="AS149" s="368"/>
      <c r="AT149" s="368"/>
    </row>
    <row r="150" spans="1:46" ht="22.15" customHeight="1">
      <c r="A150" s="423">
        <f>IF(C150="",0,MAX($A$5:A149)+1)</f>
        <v>134</v>
      </c>
      <c r="B150" s="413">
        <v>19</v>
      </c>
      <c r="C150" s="336" t="s">
        <v>546</v>
      </c>
      <c r="D150" s="337" t="s">
        <v>49</v>
      </c>
      <c r="E150" s="334">
        <v>0.40649999999999997</v>
      </c>
      <c r="F150" s="338">
        <v>0.40649999999999997</v>
      </c>
      <c r="G150" s="334"/>
      <c r="H150" s="328">
        <f t="shared" si="15"/>
        <v>0</v>
      </c>
      <c r="I150" s="329">
        <f t="shared" si="16"/>
        <v>0.40649999999999997</v>
      </c>
      <c r="J150" s="329">
        <f t="shared" si="17"/>
        <v>0</v>
      </c>
      <c r="K150" s="337" t="s">
        <v>49</v>
      </c>
      <c r="L150" s="329"/>
      <c r="M150" s="358"/>
      <c r="N150" s="358"/>
      <c r="O150" s="329"/>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34" t="s">
        <v>343</v>
      </c>
      <c r="AQ150" s="339" t="s">
        <v>547</v>
      </c>
      <c r="AR150" s="422"/>
      <c r="AS150" s="422"/>
      <c r="AT150" s="422" t="s">
        <v>345</v>
      </c>
    </row>
    <row r="151" spans="1:46" ht="22.15" customHeight="1">
      <c r="A151" s="423">
        <f>IF(C151="",0,MAX($A$5:A150)+1)</f>
        <v>135</v>
      </c>
      <c r="B151" s="371">
        <v>8</v>
      </c>
      <c r="C151" s="332" t="s">
        <v>548</v>
      </c>
      <c r="D151" s="423" t="s">
        <v>49</v>
      </c>
      <c r="E151" s="333">
        <v>0.24</v>
      </c>
      <c r="F151" s="333"/>
      <c r="G151" s="333">
        <v>0.24</v>
      </c>
      <c r="H151" s="328">
        <f t="shared" si="15"/>
        <v>0</v>
      </c>
      <c r="I151" s="329">
        <f t="shared" si="16"/>
        <v>0.24</v>
      </c>
      <c r="J151" s="329">
        <f t="shared" si="17"/>
        <v>0.24</v>
      </c>
      <c r="K151" s="329" t="str">
        <f t="shared" si="14"/>
        <v xml:space="preserve">TSC, </v>
      </c>
      <c r="L151" s="333"/>
      <c r="M151" s="333"/>
      <c r="N151" s="333"/>
      <c r="O151" s="333"/>
      <c r="P151" s="333"/>
      <c r="Q151" s="333"/>
      <c r="R151" s="333"/>
      <c r="S151" s="333"/>
      <c r="T151" s="333"/>
      <c r="U151" s="333"/>
      <c r="V151" s="333"/>
      <c r="W151" s="333"/>
      <c r="X151" s="333"/>
      <c r="Y151" s="333"/>
      <c r="Z151" s="333">
        <v>0.24</v>
      </c>
      <c r="AA151" s="333"/>
      <c r="AB151" s="333"/>
      <c r="AC151" s="333"/>
      <c r="AD151" s="333"/>
      <c r="AE151" s="333"/>
      <c r="AF151" s="333"/>
      <c r="AG151" s="333"/>
      <c r="AH151" s="333"/>
      <c r="AI151" s="333"/>
      <c r="AJ151" s="333"/>
      <c r="AK151" s="333"/>
      <c r="AL151" s="333"/>
      <c r="AM151" s="333"/>
      <c r="AN151" s="333"/>
      <c r="AO151" s="333"/>
      <c r="AP151" s="333" t="s">
        <v>347</v>
      </c>
      <c r="AQ151" s="384"/>
      <c r="AR151" s="384"/>
      <c r="AS151" s="423"/>
      <c r="AT151" s="422" t="s">
        <v>345</v>
      </c>
    </row>
    <row r="152" spans="1:46" ht="22.15" customHeight="1">
      <c r="A152" s="423">
        <f>IF(C152="",0,MAX($A$5:A151)+1)</f>
        <v>136</v>
      </c>
      <c r="B152" s="413">
        <v>30</v>
      </c>
      <c r="C152" s="363" t="s">
        <v>549</v>
      </c>
      <c r="D152" s="337" t="s">
        <v>49</v>
      </c>
      <c r="E152" s="334">
        <v>0.70199999999999996</v>
      </c>
      <c r="F152" s="329"/>
      <c r="G152" s="334"/>
      <c r="H152" s="328">
        <f t="shared" si="15"/>
        <v>0</v>
      </c>
      <c r="I152" s="329">
        <f t="shared" si="16"/>
        <v>0.70199999999999996</v>
      </c>
      <c r="J152" s="329">
        <f t="shared" si="17"/>
        <v>0.70199999999999996</v>
      </c>
      <c r="K152" s="329" t="str">
        <f t="shared" si="14"/>
        <v xml:space="preserve">CSD, </v>
      </c>
      <c r="L152" s="329"/>
      <c r="M152" s="334"/>
      <c r="N152" s="334"/>
      <c r="O152" s="334"/>
      <c r="P152" s="334"/>
      <c r="Q152" s="333"/>
      <c r="R152" s="333"/>
      <c r="S152" s="334"/>
      <c r="T152" s="334"/>
      <c r="U152" s="334"/>
      <c r="V152" s="334"/>
      <c r="W152" s="334"/>
      <c r="X152" s="334"/>
      <c r="Y152" s="334"/>
      <c r="Z152" s="334"/>
      <c r="AA152" s="334"/>
      <c r="AB152" s="334"/>
      <c r="AC152" s="334"/>
      <c r="AD152" s="334"/>
      <c r="AE152" s="334"/>
      <c r="AF152" s="334"/>
      <c r="AG152" s="334"/>
      <c r="AH152" s="334"/>
      <c r="AI152" s="334"/>
      <c r="AJ152" s="334"/>
      <c r="AK152" s="334"/>
      <c r="AL152" s="334">
        <v>0.70199999999999996</v>
      </c>
      <c r="AM152" s="334"/>
      <c r="AN152" s="334"/>
      <c r="AO152" s="334"/>
      <c r="AP152" s="334" t="s">
        <v>355</v>
      </c>
      <c r="AQ152" s="422"/>
      <c r="AR152" s="391"/>
      <c r="AS152" s="422"/>
      <c r="AT152" s="446" t="s">
        <v>345</v>
      </c>
    </row>
    <row r="153" spans="1:46" ht="22.15" customHeight="1">
      <c r="A153" s="423">
        <f>IF(C153="",0,MAX($A$5:A152)+1)</f>
        <v>137</v>
      </c>
      <c r="B153" s="413">
        <v>6</v>
      </c>
      <c r="C153" s="363" t="s">
        <v>550</v>
      </c>
      <c r="D153" s="446" t="s">
        <v>49</v>
      </c>
      <c r="E153" s="329">
        <v>0.33999999999999997</v>
      </c>
      <c r="F153" s="329"/>
      <c r="G153" s="329"/>
      <c r="H153" s="328">
        <f t="shared" si="15"/>
        <v>0</v>
      </c>
      <c r="I153" s="329">
        <f t="shared" si="16"/>
        <v>0.33999999999999997</v>
      </c>
      <c r="J153" s="329">
        <f t="shared" si="17"/>
        <v>0.33999999999999997</v>
      </c>
      <c r="K153" s="329" t="str">
        <f t="shared" si="14"/>
        <v xml:space="preserve">CLN, ONT, </v>
      </c>
      <c r="L153" s="329"/>
      <c r="M153" s="358"/>
      <c r="N153" s="358"/>
      <c r="O153" s="358"/>
      <c r="P153" s="358">
        <v>0.1</v>
      </c>
      <c r="Q153" s="358"/>
      <c r="R153" s="358"/>
      <c r="S153" s="358"/>
      <c r="T153" s="358"/>
      <c r="U153" s="358"/>
      <c r="V153" s="358"/>
      <c r="W153" s="358"/>
      <c r="X153" s="358">
        <v>0.24</v>
      </c>
      <c r="Y153" s="358"/>
      <c r="Z153" s="358"/>
      <c r="AA153" s="358"/>
      <c r="AB153" s="358"/>
      <c r="AC153" s="358"/>
      <c r="AD153" s="358"/>
      <c r="AE153" s="358"/>
      <c r="AF153" s="358"/>
      <c r="AG153" s="358"/>
      <c r="AH153" s="358"/>
      <c r="AI153" s="358"/>
      <c r="AJ153" s="358"/>
      <c r="AK153" s="358"/>
      <c r="AL153" s="358"/>
      <c r="AM153" s="358"/>
      <c r="AN153" s="358"/>
      <c r="AO153" s="358"/>
      <c r="AP153" s="329" t="s">
        <v>360</v>
      </c>
      <c r="AQ153" s="422" t="s">
        <v>551</v>
      </c>
      <c r="AR153" s="422"/>
      <c r="AS153" s="422"/>
      <c r="AT153" s="359" t="s">
        <v>353</v>
      </c>
    </row>
    <row r="154" spans="1:46" ht="22.15" customHeight="1">
      <c r="A154" s="423">
        <f>IF(C154="",0,MAX($A$5:A153)+1)</f>
        <v>138</v>
      </c>
      <c r="B154" s="413">
        <v>17</v>
      </c>
      <c r="C154" s="427" t="s">
        <v>552</v>
      </c>
      <c r="D154" s="422" t="s">
        <v>49</v>
      </c>
      <c r="E154" s="429">
        <v>8.7999999999999995E-2</v>
      </c>
      <c r="F154" s="429"/>
      <c r="G154" s="429"/>
      <c r="H154" s="328">
        <f t="shared" si="15"/>
        <v>0</v>
      </c>
      <c r="I154" s="329">
        <f t="shared" si="16"/>
        <v>8.7999999999999995E-2</v>
      </c>
      <c r="J154" s="329">
        <f t="shared" si="17"/>
        <v>8.7999999999999995E-2</v>
      </c>
      <c r="K154" s="329" t="str">
        <f t="shared" si="14"/>
        <v xml:space="preserve">CSD, </v>
      </c>
      <c r="L154" s="429"/>
      <c r="M154" s="429"/>
      <c r="N154" s="429"/>
      <c r="O154" s="429"/>
      <c r="P154" s="429"/>
      <c r="Q154" s="333"/>
      <c r="R154" s="333"/>
      <c r="S154" s="429"/>
      <c r="T154" s="429"/>
      <c r="U154" s="429"/>
      <c r="V154" s="429"/>
      <c r="W154" s="429"/>
      <c r="X154" s="429"/>
      <c r="Y154" s="429"/>
      <c r="Z154" s="429"/>
      <c r="AA154" s="429"/>
      <c r="AB154" s="429"/>
      <c r="AC154" s="429"/>
      <c r="AD154" s="429"/>
      <c r="AE154" s="429"/>
      <c r="AF154" s="429"/>
      <c r="AG154" s="429"/>
      <c r="AH154" s="429"/>
      <c r="AI154" s="429"/>
      <c r="AJ154" s="429"/>
      <c r="AK154" s="429"/>
      <c r="AL154" s="429">
        <v>8.7999999999999995E-2</v>
      </c>
      <c r="AM154" s="429"/>
      <c r="AN154" s="429"/>
      <c r="AO154" s="429"/>
      <c r="AP154" s="429" t="s">
        <v>362</v>
      </c>
      <c r="AQ154" s="422"/>
      <c r="AR154" s="422"/>
      <c r="AS154" s="422"/>
      <c r="AT154" s="422" t="s">
        <v>345</v>
      </c>
    </row>
    <row r="155" spans="1:46" ht="22.15" customHeight="1">
      <c r="A155" s="423">
        <f>IF(C155="",0,MAX($A$5:A154)+1)</f>
        <v>139</v>
      </c>
      <c r="B155" s="422">
        <v>7</v>
      </c>
      <c r="C155" s="427" t="s">
        <v>553</v>
      </c>
      <c r="D155" s="422" t="s">
        <v>49</v>
      </c>
      <c r="E155" s="429">
        <v>0.19</v>
      </c>
      <c r="F155" s="429"/>
      <c r="G155" s="429"/>
      <c r="H155" s="328">
        <f t="shared" si="15"/>
        <v>0</v>
      </c>
      <c r="I155" s="329">
        <f t="shared" si="16"/>
        <v>0.19</v>
      </c>
      <c r="J155" s="329">
        <f t="shared" si="17"/>
        <v>0.19</v>
      </c>
      <c r="K155" s="329" t="str">
        <f t="shared" si="14"/>
        <v xml:space="preserve">LUC, CSD, </v>
      </c>
      <c r="L155" s="429">
        <v>0.18</v>
      </c>
      <c r="M155" s="429"/>
      <c r="N155" s="429"/>
      <c r="O155" s="429"/>
      <c r="P155" s="429"/>
      <c r="Q155" s="333"/>
      <c r="R155" s="333"/>
      <c r="S155" s="429"/>
      <c r="T155" s="429"/>
      <c r="U155" s="429"/>
      <c r="V155" s="429"/>
      <c r="W155" s="429"/>
      <c r="X155" s="429"/>
      <c r="Y155" s="429"/>
      <c r="Z155" s="429"/>
      <c r="AA155" s="429"/>
      <c r="AB155" s="429"/>
      <c r="AC155" s="429"/>
      <c r="AD155" s="429"/>
      <c r="AE155" s="429"/>
      <c r="AF155" s="429"/>
      <c r="AG155" s="429"/>
      <c r="AH155" s="429"/>
      <c r="AI155" s="429"/>
      <c r="AJ155" s="429"/>
      <c r="AK155" s="429"/>
      <c r="AL155" s="429">
        <v>0.01</v>
      </c>
      <c r="AM155" s="429"/>
      <c r="AN155" s="429"/>
      <c r="AO155" s="429"/>
      <c r="AP155" s="429" t="s">
        <v>364</v>
      </c>
      <c r="AQ155" s="422"/>
      <c r="AR155" s="422"/>
      <c r="AS155" s="422"/>
      <c r="AT155" s="422" t="s">
        <v>345</v>
      </c>
    </row>
    <row r="156" spans="1:46" ht="22.15" customHeight="1">
      <c r="A156" s="423">
        <f>IF(C156="",0,MAX($A$5:A155)+1)</f>
        <v>140</v>
      </c>
      <c r="B156" s="413">
        <v>10</v>
      </c>
      <c r="C156" s="427" t="s">
        <v>554</v>
      </c>
      <c r="D156" s="422" t="s">
        <v>49</v>
      </c>
      <c r="E156" s="429">
        <v>8.7400000000000005E-2</v>
      </c>
      <c r="F156" s="429"/>
      <c r="G156" s="429"/>
      <c r="H156" s="328">
        <f t="shared" si="15"/>
        <v>0</v>
      </c>
      <c r="I156" s="329">
        <f t="shared" si="16"/>
        <v>8.7400000000000005E-2</v>
      </c>
      <c r="J156" s="329">
        <f t="shared" si="17"/>
        <v>8.7400000000000005E-2</v>
      </c>
      <c r="K156" s="329" t="str">
        <f t="shared" si="14"/>
        <v xml:space="preserve">LUK, </v>
      </c>
      <c r="L156" s="429"/>
      <c r="M156" s="429">
        <v>8.7400000000000005E-2</v>
      </c>
      <c r="N156" s="429"/>
      <c r="O156" s="429"/>
      <c r="P156" s="429"/>
      <c r="Q156" s="333"/>
      <c r="R156" s="333"/>
      <c r="S156" s="429"/>
      <c r="T156" s="429"/>
      <c r="U156" s="429"/>
      <c r="V156" s="429"/>
      <c r="W156" s="429"/>
      <c r="X156" s="429"/>
      <c r="Y156" s="429"/>
      <c r="Z156" s="429"/>
      <c r="AA156" s="429"/>
      <c r="AB156" s="429"/>
      <c r="AC156" s="429"/>
      <c r="AD156" s="429"/>
      <c r="AE156" s="429"/>
      <c r="AF156" s="429"/>
      <c r="AG156" s="429"/>
      <c r="AH156" s="429"/>
      <c r="AI156" s="429"/>
      <c r="AJ156" s="429"/>
      <c r="AK156" s="429"/>
      <c r="AL156" s="429"/>
      <c r="AM156" s="429"/>
      <c r="AN156" s="429"/>
      <c r="AO156" s="429"/>
      <c r="AP156" s="429" t="s">
        <v>366</v>
      </c>
      <c r="AQ156" s="422"/>
      <c r="AR156" s="422"/>
      <c r="AS156" s="422"/>
      <c r="AT156" s="422" t="s">
        <v>345</v>
      </c>
    </row>
    <row r="157" spans="1:46" ht="22.15" customHeight="1">
      <c r="A157" s="423">
        <f>IF(C157="",0,MAX($A$5:A156)+1)</f>
        <v>141</v>
      </c>
      <c r="B157" s="423">
        <v>21</v>
      </c>
      <c r="C157" s="332" t="s">
        <v>555</v>
      </c>
      <c r="D157" s="423" t="s">
        <v>49</v>
      </c>
      <c r="E157" s="429">
        <v>0.34329999999999994</v>
      </c>
      <c r="F157" s="429"/>
      <c r="G157" s="429"/>
      <c r="H157" s="328">
        <f>I157-E157</f>
        <v>0</v>
      </c>
      <c r="I157" s="329">
        <f>J157+F157</f>
        <v>0.34329999999999994</v>
      </c>
      <c r="J157" s="329">
        <f>SUM(L157:P157)+SUM(R157:AN157)</f>
        <v>0.34329999999999994</v>
      </c>
      <c r="K157" s="329" t="str">
        <f>IF(L157&lt;&gt;0,L$3&amp;", ","")&amp;IF(M157&lt;&gt;0,M$3&amp;", ","")&amp;IF(N157&lt;&gt;0,N$3&amp;", ","")&amp;IF(O157&lt;&gt;0,O$3&amp;", ","")&amp;IF(P157&lt;&gt;0,P$3&amp;", ","")&amp;IF(Q157&lt;&gt;0,Q$3&amp;", ","")&amp;IF(R157&lt;&gt;0,R$3&amp;", ","")&amp;IF(S157&lt;&gt;0,S$3&amp;", ","")&amp;IF(T157&lt;&gt;0,T$3&amp;", ","")&amp;IF(U157&lt;&gt;0,U$3&amp;", ","")&amp;IF(V157&lt;&gt;0,V$3&amp;", ","")&amp;IF(W157&lt;&gt;0,W$3&amp;", ","")&amp;IF(X157&lt;&gt;0,X$3&amp;", ","")&amp;IF(Y157&lt;&gt;0,Y$3&amp;", ","")&amp;IF(Z157&lt;&gt;0,Z$3&amp;", ","")&amp;IF(AA157&lt;&gt;0,AA$3&amp;", ","")&amp;IF(AB157&lt;&gt;0,AB$3&amp;", ","")&amp;IF(AC157&lt;&gt;0,AC$3&amp;", ","")&amp;IF(AD157&lt;&gt;0,AD$3&amp;", ","")&amp;IF(AE157&lt;&gt;0,AE$3&amp;", ","")&amp;IF(AF157&lt;&gt;0,AF$3&amp;", ","")&amp;IF(AG157&lt;&gt;0,AG$3&amp;", ","")&amp;IF(AH157&lt;&gt;0,AH$3&amp;", ","")&amp;IF(AI157&lt;&gt;0,AI$3&amp;", ","")&amp;IF(AJ157&lt;&gt;0,AJ$3&amp;", ","")&amp;IF(AK157&lt;&gt;0,AK$3&amp;", ","")&amp;IF(AL157&lt;&gt;0,AL$3&amp;", ","")&amp;IF(AM157&lt;&gt;0,AM$3&amp;", ","")&amp;IF(AN157&lt;&gt;0,AN$3&amp;", ","")</f>
        <v xml:space="preserve">LUK, ONT, SON, </v>
      </c>
      <c r="L157" s="429"/>
      <c r="M157" s="429">
        <v>0.26440000000000002</v>
      </c>
      <c r="N157" s="429"/>
      <c r="O157" s="429"/>
      <c r="P157" s="429"/>
      <c r="Q157" s="333"/>
      <c r="R157" s="333"/>
      <c r="S157" s="429"/>
      <c r="T157" s="429"/>
      <c r="U157" s="429"/>
      <c r="V157" s="429"/>
      <c r="W157" s="429"/>
      <c r="X157" s="429">
        <v>5.2699999999999997E-2</v>
      </c>
      <c r="Y157" s="429"/>
      <c r="Z157" s="429"/>
      <c r="AA157" s="429"/>
      <c r="AB157" s="429"/>
      <c r="AC157" s="429"/>
      <c r="AD157" s="429"/>
      <c r="AE157" s="429"/>
      <c r="AF157" s="429"/>
      <c r="AG157" s="429"/>
      <c r="AH157" s="429"/>
      <c r="AI157" s="429"/>
      <c r="AJ157" s="429"/>
      <c r="AK157" s="429">
        <v>2.6199999999999946E-2</v>
      </c>
      <c r="AL157" s="429"/>
      <c r="AM157" s="429"/>
      <c r="AN157" s="429"/>
      <c r="AO157" s="429"/>
      <c r="AP157" s="429" t="s">
        <v>368</v>
      </c>
      <c r="AQ157" s="384" t="s">
        <v>556</v>
      </c>
      <c r="AR157" s="422"/>
      <c r="AS157" s="422"/>
      <c r="AT157" s="422" t="s">
        <v>345</v>
      </c>
    </row>
    <row r="158" spans="1:46" ht="22.15" customHeight="1">
      <c r="A158" s="423">
        <f>IF(C158="",0,MAX($A$5:A157)+1)</f>
        <v>142</v>
      </c>
      <c r="B158" s="413">
        <v>16</v>
      </c>
      <c r="C158" s="427" t="s">
        <v>557</v>
      </c>
      <c r="D158" s="422" t="s">
        <v>49</v>
      </c>
      <c r="E158" s="429">
        <v>0.13</v>
      </c>
      <c r="F158" s="429"/>
      <c r="G158" s="429"/>
      <c r="H158" s="328">
        <f t="shared" ref="H158" si="18">I158-E158</f>
        <v>0</v>
      </c>
      <c r="I158" s="329">
        <f t="shared" ref="I158" si="19">J158+F158</f>
        <v>0.13</v>
      </c>
      <c r="J158" s="329">
        <f t="shared" ref="J158" si="20">SUM(L158:P158)+SUM(R158:AN158)</f>
        <v>0.13</v>
      </c>
      <c r="K158" s="329" t="str">
        <f t="shared" ref="K158" si="21">IF(L158&lt;&gt;0,L$3&amp;", ","")&amp;IF(M158&lt;&gt;0,M$3&amp;", ","")&amp;IF(N158&lt;&gt;0,N$3&amp;", ","")&amp;IF(O158&lt;&gt;0,O$3&amp;", ","")&amp;IF(P158&lt;&gt;0,P$3&amp;", ","")&amp;IF(Q158&lt;&gt;0,Q$3&amp;", ","")&amp;IF(R158&lt;&gt;0,R$3&amp;", ","")&amp;IF(S158&lt;&gt;0,S$3&amp;", ","")&amp;IF(T158&lt;&gt;0,T$3&amp;", ","")&amp;IF(U158&lt;&gt;0,U$3&amp;", ","")&amp;IF(V158&lt;&gt;0,V$3&amp;", ","")&amp;IF(W158&lt;&gt;0,W$3&amp;", ","")&amp;IF(X158&lt;&gt;0,X$3&amp;", ","")&amp;IF(Y158&lt;&gt;0,Y$3&amp;", ","")&amp;IF(Z158&lt;&gt;0,Z$3&amp;", ","")&amp;IF(AA158&lt;&gt;0,AA$3&amp;", ","")&amp;IF(AB158&lt;&gt;0,AB$3&amp;", ","")&amp;IF(AC158&lt;&gt;0,AC$3&amp;", ","")&amp;IF(AD158&lt;&gt;0,AD$3&amp;", ","")&amp;IF(AE158&lt;&gt;0,AE$3&amp;", ","")&amp;IF(AF158&lt;&gt;0,AF$3&amp;", ","")&amp;IF(AG158&lt;&gt;0,AG$3&amp;", ","")&amp;IF(AH158&lt;&gt;0,AH$3&amp;", ","")&amp;IF(AI158&lt;&gt;0,AI$3&amp;", ","")&amp;IF(AJ158&lt;&gt;0,AJ$3&amp;", ","")&amp;IF(AK158&lt;&gt;0,AK$3&amp;", ","")&amp;IF(AL158&lt;&gt;0,AL$3&amp;", ","")&amp;IF(AM158&lt;&gt;0,AM$3&amp;", ","")&amp;IF(AN158&lt;&gt;0,AN$3&amp;", ","")</f>
        <v xml:space="preserve">DTT, </v>
      </c>
      <c r="L158" s="429"/>
      <c r="M158" s="429"/>
      <c r="N158" s="429"/>
      <c r="O158" s="429"/>
      <c r="P158" s="429"/>
      <c r="Q158" s="429"/>
      <c r="R158" s="429"/>
      <c r="S158" s="429"/>
      <c r="T158" s="429"/>
      <c r="U158" s="429"/>
      <c r="V158" s="429"/>
      <c r="W158" s="429"/>
      <c r="X158" s="429"/>
      <c r="Y158" s="429"/>
      <c r="Z158" s="429"/>
      <c r="AA158" s="429"/>
      <c r="AB158" s="429"/>
      <c r="AC158" s="429"/>
      <c r="AD158" s="429"/>
      <c r="AE158" s="429"/>
      <c r="AF158" s="429"/>
      <c r="AG158" s="429">
        <v>0.13</v>
      </c>
      <c r="AH158" s="429"/>
      <c r="AI158" s="429"/>
      <c r="AJ158" s="429"/>
      <c r="AK158" s="429"/>
      <c r="AL158" s="429"/>
      <c r="AM158" s="429"/>
      <c r="AN158" s="429"/>
      <c r="AO158" s="429"/>
      <c r="AP158" s="429" t="s">
        <v>307</v>
      </c>
      <c r="AQ158" s="422"/>
      <c r="AR158" s="422"/>
      <c r="AS158" s="422"/>
      <c r="AT158" s="422" t="s">
        <v>558</v>
      </c>
    </row>
    <row r="159" spans="1:46" ht="22.15" customHeight="1">
      <c r="A159" s="423">
        <f>IF(C159="",0,MAX($A$5:A158)+1)</f>
        <v>143</v>
      </c>
      <c r="B159" s="413">
        <v>17</v>
      </c>
      <c r="C159" s="332" t="s">
        <v>559</v>
      </c>
      <c r="D159" s="422" t="s">
        <v>49</v>
      </c>
      <c r="E159" s="429">
        <v>4.1700000000000001E-2</v>
      </c>
      <c r="F159" s="429"/>
      <c r="G159" s="429"/>
      <c r="H159" s="328">
        <f t="shared" si="15"/>
        <v>0</v>
      </c>
      <c r="I159" s="329">
        <f t="shared" si="16"/>
        <v>4.1700000000000001E-2</v>
      </c>
      <c r="J159" s="329">
        <f t="shared" si="17"/>
        <v>4.1700000000000001E-2</v>
      </c>
      <c r="K159" s="329" t="str">
        <f t="shared" si="14"/>
        <v xml:space="preserve">TSC, </v>
      </c>
      <c r="L159" s="429"/>
      <c r="M159" s="429"/>
      <c r="N159" s="429"/>
      <c r="O159" s="429"/>
      <c r="P159" s="429"/>
      <c r="Q159" s="429"/>
      <c r="R159" s="429"/>
      <c r="S159" s="429"/>
      <c r="T159" s="429"/>
      <c r="U159" s="429"/>
      <c r="V159" s="429"/>
      <c r="W159" s="429"/>
      <c r="X159" s="429"/>
      <c r="Y159" s="429"/>
      <c r="Z159" s="429">
        <v>4.1700000000000001E-2</v>
      </c>
      <c r="AA159" s="429"/>
      <c r="AB159" s="429"/>
      <c r="AC159" s="429"/>
      <c r="AD159" s="429"/>
      <c r="AE159" s="429"/>
      <c r="AF159" s="429"/>
      <c r="AG159" s="429"/>
      <c r="AH159" s="429"/>
      <c r="AI159" s="429"/>
      <c r="AJ159" s="429"/>
      <c r="AK159" s="429"/>
      <c r="AL159" s="429"/>
      <c r="AM159" s="429"/>
      <c r="AN159" s="429"/>
      <c r="AO159" s="429"/>
      <c r="AP159" s="429" t="s">
        <v>371</v>
      </c>
      <c r="AQ159" s="422"/>
      <c r="AR159" s="422"/>
      <c r="AS159" s="422"/>
      <c r="AT159" s="422" t="s">
        <v>345</v>
      </c>
    </row>
    <row r="160" spans="1:46" ht="22.15" customHeight="1">
      <c r="A160" s="423">
        <f>IF(C160="",0,MAX($A$5:A159)+1)</f>
        <v>144</v>
      </c>
      <c r="B160" s="413">
        <v>2</v>
      </c>
      <c r="C160" s="427" t="s">
        <v>560</v>
      </c>
      <c r="D160" s="422" t="s">
        <v>49</v>
      </c>
      <c r="E160" s="429">
        <v>0.53849999999999998</v>
      </c>
      <c r="F160" s="429"/>
      <c r="G160" s="429"/>
      <c r="H160" s="328">
        <f t="shared" si="15"/>
        <v>0</v>
      </c>
      <c r="I160" s="329">
        <f t="shared" si="16"/>
        <v>0.53849999999999998</v>
      </c>
      <c r="J160" s="329">
        <f t="shared" si="17"/>
        <v>0.53849999999999998</v>
      </c>
      <c r="K160" s="329" t="str">
        <f t="shared" si="14"/>
        <v xml:space="preserve">HNK, </v>
      </c>
      <c r="L160" s="429"/>
      <c r="M160" s="429"/>
      <c r="N160" s="429"/>
      <c r="O160" s="429">
        <v>0.53849999999999998</v>
      </c>
      <c r="P160" s="429"/>
      <c r="Q160" s="429"/>
      <c r="R160" s="429"/>
      <c r="S160" s="429"/>
      <c r="T160" s="429"/>
      <c r="U160" s="429"/>
      <c r="V160" s="429"/>
      <c r="W160" s="429"/>
      <c r="X160" s="429"/>
      <c r="Y160" s="429"/>
      <c r="Z160" s="429"/>
      <c r="AA160" s="429"/>
      <c r="AB160" s="429"/>
      <c r="AC160" s="429"/>
      <c r="AD160" s="429"/>
      <c r="AE160" s="429"/>
      <c r="AF160" s="429"/>
      <c r="AG160" s="429"/>
      <c r="AH160" s="429"/>
      <c r="AI160" s="429"/>
      <c r="AJ160" s="429"/>
      <c r="AK160" s="429"/>
      <c r="AL160" s="429"/>
      <c r="AM160" s="429"/>
      <c r="AN160" s="429"/>
      <c r="AO160" s="429"/>
      <c r="AP160" s="429" t="s">
        <v>375</v>
      </c>
      <c r="AQ160" s="422"/>
      <c r="AR160" s="422"/>
      <c r="AS160" s="422"/>
      <c r="AT160" s="446" t="s">
        <v>345</v>
      </c>
    </row>
    <row r="161" spans="1:46" s="370" customFormat="1" ht="22.15" customHeight="1">
      <c r="A161" s="365" t="s">
        <v>561</v>
      </c>
      <c r="B161" s="365"/>
      <c r="C161" s="410" t="s">
        <v>562</v>
      </c>
      <c r="D161" s="365"/>
      <c r="E161" s="369"/>
      <c r="F161" s="369"/>
      <c r="G161" s="369"/>
      <c r="H161" s="328">
        <f t="shared" si="15"/>
        <v>0</v>
      </c>
      <c r="I161" s="329">
        <f t="shared" si="16"/>
        <v>0</v>
      </c>
      <c r="J161" s="329">
        <f t="shared" si="17"/>
        <v>0</v>
      </c>
      <c r="K161" s="329" t="str">
        <f t="shared" si="14"/>
        <v/>
      </c>
      <c r="L161" s="369"/>
      <c r="M161" s="369"/>
      <c r="N161" s="369"/>
      <c r="O161" s="369"/>
      <c r="P161" s="369"/>
      <c r="Q161" s="369"/>
      <c r="R161" s="369"/>
      <c r="S161" s="369"/>
      <c r="T161" s="369"/>
      <c r="U161" s="369"/>
      <c r="V161" s="369"/>
      <c r="W161" s="369"/>
      <c r="X161" s="369"/>
      <c r="Y161" s="369"/>
      <c r="Z161" s="369"/>
      <c r="AA161" s="369"/>
      <c r="AB161" s="369"/>
      <c r="AC161" s="369"/>
      <c r="AD161" s="369"/>
      <c r="AE161" s="369"/>
      <c r="AF161" s="369"/>
      <c r="AG161" s="369"/>
      <c r="AH161" s="369"/>
      <c r="AI161" s="369"/>
      <c r="AJ161" s="369"/>
      <c r="AK161" s="369"/>
      <c r="AL161" s="369"/>
      <c r="AM161" s="369"/>
      <c r="AN161" s="369"/>
      <c r="AO161" s="369"/>
      <c r="AP161" s="369"/>
      <c r="AQ161" s="411"/>
      <c r="AR161" s="368"/>
      <c r="AS161" s="368"/>
      <c r="AT161" s="368"/>
    </row>
    <row r="162" spans="1:46" ht="22.15" customHeight="1">
      <c r="A162" s="423">
        <f>IF(C162="",0,MAX($A$5:A161)+1)</f>
        <v>145</v>
      </c>
      <c r="B162" s="413">
        <v>52</v>
      </c>
      <c r="C162" s="427" t="s">
        <v>563</v>
      </c>
      <c r="D162" s="422" t="s">
        <v>50</v>
      </c>
      <c r="E162" s="429">
        <v>0.36249999999999999</v>
      </c>
      <c r="F162" s="429">
        <v>0.36249999999999999</v>
      </c>
      <c r="G162" s="429"/>
      <c r="H162" s="328">
        <f t="shared" si="15"/>
        <v>0</v>
      </c>
      <c r="I162" s="329">
        <f t="shared" si="16"/>
        <v>0.36249999999999999</v>
      </c>
      <c r="J162" s="329">
        <f t="shared" si="17"/>
        <v>0</v>
      </c>
      <c r="K162" s="422" t="s">
        <v>50</v>
      </c>
      <c r="L162" s="429"/>
      <c r="M162" s="429"/>
      <c r="N162" s="429"/>
      <c r="O162" s="429"/>
      <c r="P162" s="429"/>
      <c r="Q162" s="333"/>
      <c r="R162" s="333"/>
      <c r="S162" s="429"/>
      <c r="T162" s="429"/>
      <c r="U162" s="429"/>
      <c r="V162" s="429"/>
      <c r="W162" s="429"/>
      <c r="X162" s="429"/>
      <c r="Y162" s="429"/>
      <c r="Z162" s="429"/>
      <c r="AA162" s="429"/>
      <c r="AB162" s="429"/>
      <c r="AC162" s="429"/>
      <c r="AD162" s="429"/>
      <c r="AE162" s="429"/>
      <c r="AF162" s="429"/>
      <c r="AG162" s="429"/>
      <c r="AH162" s="429"/>
      <c r="AI162" s="429"/>
      <c r="AJ162" s="429"/>
      <c r="AK162" s="429"/>
      <c r="AL162" s="429"/>
      <c r="AM162" s="429"/>
      <c r="AN162" s="429"/>
      <c r="AO162" s="429"/>
      <c r="AP162" s="429" t="s">
        <v>343</v>
      </c>
      <c r="AQ162" s="422" t="s">
        <v>564</v>
      </c>
      <c r="AR162" s="422"/>
      <c r="AS162" s="422"/>
      <c r="AT162" s="422" t="s">
        <v>353</v>
      </c>
    </row>
    <row r="163" spans="1:46" ht="22.15" customHeight="1">
      <c r="A163" s="423">
        <f>IF(C163="",0,MAX($A$5:A162)+1)</f>
        <v>146</v>
      </c>
      <c r="B163" s="413">
        <v>124</v>
      </c>
      <c r="C163" s="427" t="s">
        <v>565</v>
      </c>
      <c r="D163" s="422" t="s">
        <v>50</v>
      </c>
      <c r="E163" s="429">
        <v>0.57279999999999998</v>
      </c>
      <c r="F163" s="429">
        <v>0.42529999999999996</v>
      </c>
      <c r="G163" s="429"/>
      <c r="H163" s="328">
        <f t="shared" si="15"/>
        <v>0</v>
      </c>
      <c r="I163" s="329">
        <f t="shared" si="16"/>
        <v>0.57279999999999998</v>
      </c>
      <c r="J163" s="329">
        <f t="shared" si="17"/>
        <v>0.14749999999999999</v>
      </c>
      <c r="K163" s="329" t="str">
        <f t="shared" si="14"/>
        <v xml:space="preserve">CLN, SON, </v>
      </c>
      <c r="L163" s="429"/>
      <c r="M163" s="429"/>
      <c r="N163" s="429"/>
      <c r="O163" s="429"/>
      <c r="P163" s="429">
        <v>6.4299999999999996E-2</v>
      </c>
      <c r="Q163" s="334"/>
      <c r="R163" s="334"/>
      <c r="S163" s="429"/>
      <c r="T163" s="429"/>
      <c r="U163" s="429"/>
      <c r="V163" s="429"/>
      <c r="W163" s="429"/>
      <c r="X163" s="429"/>
      <c r="Y163" s="429"/>
      <c r="Z163" s="429"/>
      <c r="AA163" s="429"/>
      <c r="AB163" s="429"/>
      <c r="AC163" s="429"/>
      <c r="AD163" s="429"/>
      <c r="AE163" s="429"/>
      <c r="AF163" s="429"/>
      <c r="AG163" s="429"/>
      <c r="AH163" s="429"/>
      <c r="AI163" s="429"/>
      <c r="AJ163" s="429"/>
      <c r="AK163" s="429">
        <v>8.3199999999999996E-2</v>
      </c>
      <c r="AL163" s="429"/>
      <c r="AM163" s="429"/>
      <c r="AN163" s="429"/>
      <c r="AO163" s="429"/>
      <c r="AP163" s="429" t="s">
        <v>343</v>
      </c>
      <c r="AQ163" s="422"/>
      <c r="AR163" s="422"/>
      <c r="AS163" s="422"/>
      <c r="AT163" s="422" t="s">
        <v>345</v>
      </c>
    </row>
    <row r="164" spans="1:46" ht="40.15" customHeight="1">
      <c r="A164" s="423">
        <f>IF(C164="",0,MAX($A$5:A163)+1)</f>
        <v>147</v>
      </c>
      <c r="B164" s="413">
        <v>133</v>
      </c>
      <c r="C164" s="427" t="s">
        <v>566</v>
      </c>
      <c r="D164" s="422" t="s">
        <v>50</v>
      </c>
      <c r="E164" s="429">
        <v>0.6593</v>
      </c>
      <c r="F164" s="429"/>
      <c r="G164" s="329"/>
      <c r="H164" s="328">
        <f t="shared" si="15"/>
        <v>0</v>
      </c>
      <c r="I164" s="329">
        <f t="shared" si="16"/>
        <v>0.6593</v>
      </c>
      <c r="J164" s="329">
        <f t="shared" si="17"/>
        <v>0.6593</v>
      </c>
      <c r="K164" s="329" t="str">
        <f t="shared" si="14"/>
        <v xml:space="preserve">TSC, CSD, </v>
      </c>
      <c r="L164" s="429"/>
      <c r="M164" s="334"/>
      <c r="N164" s="334"/>
      <c r="O164" s="334"/>
      <c r="P164" s="334"/>
      <c r="Q164" s="334"/>
      <c r="R164" s="334"/>
      <c r="S164" s="334"/>
      <c r="T164" s="334"/>
      <c r="U164" s="334"/>
      <c r="V164" s="334"/>
      <c r="W164" s="334"/>
      <c r="X164" s="334"/>
      <c r="Y164" s="334"/>
      <c r="Z164" s="334">
        <v>0.46160000000000001</v>
      </c>
      <c r="AA164" s="334"/>
      <c r="AB164" s="334"/>
      <c r="AC164" s="334"/>
      <c r="AD164" s="334"/>
      <c r="AE164" s="334"/>
      <c r="AF164" s="334"/>
      <c r="AG164" s="334"/>
      <c r="AH164" s="334"/>
      <c r="AI164" s="334"/>
      <c r="AJ164" s="334"/>
      <c r="AK164" s="334"/>
      <c r="AL164" s="334">
        <v>0.19769999999999999</v>
      </c>
      <c r="AM164" s="334"/>
      <c r="AN164" s="334"/>
      <c r="AO164" s="334"/>
      <c r="AP164" s="329" t="s">
        <v>343</v>
      </c>
      <c r="AQ164" s="422" t="s">
        <v>567</v>
      </c>
      <c r="AR164" s="422"/>
      <c r="AS164" s="422"/>
      <c r="AT164" s="422" t="s">
        <v>353</v>
      </c>
    </row>
    <row r="165" spans="1:46" ht="22.15" customHeight="1">
      <c r="A165" s="423">
        <f>IF(C165="",0,MAX($A$5:A164)+1)</f>
        <v>148</v>
      </c>
      <c r="B165" s="422">
        <v>27</v>
      </c>
      <c r="C165" s="427" t="s">
        <v>568</v>
      </c>
      <c r="D165" s="422" t="s">
        <v>50</v>
      </c>
      <c r="E165" s="429">
        <v>0.11</v>
      </c>
      <c r="F165" s="429"/>
      <c r="G165" s="429"/>
      <c r="H165" s="328">
        <f t="shared" si="15"/>
        <v>0</v>
      </c>
      <c r="I165" s="329">
        <f t="shared" si="16"/>
        <v>0.11</v>
      </c>
      <c r="J165" s="329">
        <f t="shared" si="17"/>
        <v>0.11</v>
      </c>
      <c r="K165" s="329" t="str">
        <f t="shared" si="14"/>
        <v xml:space="preserve">CLN, </v>
      </c>
      <c r="L165" s="429"/>
      <c r="M165" s="429"/>
      <c r="N165" s="429"/>
      <c r="O165" s="429"/>
      <c r="P165" s="429">
        <v>0.11</v>
      </c>
      <c r="Q165" s="429"/>
      <c r="R165" s="429"/>
      <c r="S165" s="429"/>
      <c r="T165" s="429"/>
      <c r="U165" s="429"/>
      <c r="V165" s="429"/>
      <c r="W165" s="429"/>
      <c r="X165" s="429"/>
      <c r="Y165" s="429"/>
      <c r="Z165" s="429"/>
      <c r="AA165" s="429"/>
      <c r="AB165" s="429"/>
      <c r="AC165" s="429"/>
      <c r="AD165" s="429"/>
      <c r="AE165" s="429"/>
      <c r="AF165" s="429"/>
      <c r="AG165" s="429"/>
      <c r="AH165" s="429"/>
      <c r="AI165" s="429"/>
      <c r="AJ165" s="429"/>
      <c r="AK165" s="429"/>
      <c r="AL165" s="429"/>
      <c r="AM165" s="429"/>
      <c r="AN165" s="429"/>
      <c r="AO165" s="429"/>
      <c r="AP165" s="429" t="s">
        <v>347</v>
      </c>
      <c r="AQ165" s="422"/>
      <c r="AR165" s="422"/>
      <c r="AS165" s="422"/>
      <c r="AT165" s="384" t="s">
        <v>353</v>
      </c>
    </row>
    <row r="166" spans="1:46" ht="22.15" customHeight="1">
      <c r="A166" s="423">
        <f>IF(C166="",0,MAX($A$5:A165)+1)</f>
        <v>149</v>
      </c>
      <c r="B166" s="413">
        <v>34</v>
      </c>
      <c r="C166" s="427" t="s">
        <v>569</v>
      </c>
      <c r="D166" s="422" t="s">
        <v>50</v>
      </c>
      <c r="E166" s="329">
        <v>0.33600000000000002</v>
      </c>
      <c r="F166" s="429"/>
      <c r="G166" s="329"/>
      <c r="H166" s="328">
        <f t="shared" si="15"/>
        <v>0</v>
      </c>
      <c r="I166" s="329">
        <f t="shared" si="16"/>
        <v>0.33600000000000002</v>
      </c>
      <c r="J166" s="329">
        <f t="shared" si="17"/>
        <v>0.33600000000000002</v>
      </c>
      <c r="K166" s="329" t="str">
        <f t="shared" si="14"/>
        <v xml:space="preserve">LUK, ONT, CSD, </v>
      </c>
      <c r="L166" s="329"/>
      <c r="M166" s="334">
        <v>1.1900000000000001E-2</v>
      </c>
      <c r="N166" s="334"/>
      <c r="O166" s="334"/>
      <c r="P166" s="334"/>
      <c r="Q166" s="333"/>
      <c r="R166" s="333"/>
      <c r="S166" s="334"/>
      <c r="T166" s="334"/>
      <c r="U166" s="334"/>
      <c r="V166" s="334"/>
      <c r="W166" s="334"/>
      <c r="X166" s="334">
        <v>3.9800000000000002E-2</v>
      </c>
      <c r="Y166" s="334"/>
      <c r="Z166" s="334"/>
      <c r="AA166" s="334"/>
      <c r="AB166" s="334"/>
      <c r="AC166" s="334"/>
      <c r="AD166" s="334"/>
      <c r="AE166" s="334"/>
      <c r="AF166" s="334"/>
      <c r="AG166" s="334"/>
      <c r="AH166" s="334"/>
      <c r="AI166" s="334"/>
      <c r="AJ166" s="334"/>
      <c r="AK166" s="334"/>
      <c r="AL166" s="334">
        <v>0.2843</v>
      </c>
      <c r="AM166" s="334"/>
      <c r="AN166" s="334"/>
      <c r="AO166" s="334"/>
      <c r="AP166" s="329" t="s">
        <v>355</v>
      </c>
      <c r="AQ166" s="422"/>
      <c r="AR166" s="422"/>
      <c r="AS166" s="422"/>
      <c r="AT166" s="446" t="s">
        <v>345</v>
      </c>
    </row>
    <row r="167" spans="1:46" ht="40.15" customHeight="1">
      <c r="A167" s="423">
        <f>IF(C167="",0,MAX($A$5:A166)+1)</f>
        <v>150</v>
      </c>
      <c r="B167" s="413">
        <v>1</v>
      </c>
      <c r="C167" s="427" t="s">
        <v>570</v>
      </c>
      <c r="D167" s="422" t="s">
        <v>50</v>
      </c>
      <c r="E167" s="429">
        <v>4.83</v>
      </c>
      <c r="F167" s="429"/>
      <c r="G167" s="429"/>
      <c r="H167" s="328">
        <f t="shared" si="15"/>
        <v>0</v>
      </c>
      <c r="I167" s="329">
        <f t="shared" si="16"/>
        <v>4.83</v>
      </c>
      <c r="J167" s="329">
        <f t="shared" si="17"/>
        <v>4.83</v>
      </c>
      <c r="K167" s="329" t="str">
        <f t="shared" si="14"/>
        <v xml:space="preserve">LUK, HNK, CLN, NTS, ONT, DGT, </v>
      </c>
      <c r="L167" s="429"/>
      <c r="M167" s="429">
        <v>0.92</v>
      </c>
      <c r="N167" s="429"/>
      <c r="O167" s="429">
        <v>0.16</v>
      </c>
      <c r="P167" s="429">
        <v>0.28999999999999998</v>
      </c>
      <c r="Q167" s="429"/>
      <c r="R167" s="429"/>
      <c r="S167" s="429"/>
      <c r="T167" s="429"/>
      <c r="U167" s="429"/>
      <c r="V167" s="429"/>
      <c r="W167" s="429">
        <v>0.05</v>
      </c>
      <c r="X167" s="429">
        <v>3.36</v>
      </c>
      <c r="Y167" s="429"/>
      <c r="Z167" s="429"/>
      <c r="AA167" s="429"/>
      <c r="AB167" s="429"/>
      <c r="AC167" s="429">
        <v>0.05</v>
      </c>
      <c r="AD167" s="429"/>
      <c r="AE167" s="429"/>
      <c r="AF167" s="429"/>
      <c r="AG167" s="429"/>
      <c r="AH167" s="429"/>
      <c r="AI167" s="429"/>
      <c r="AJ167" s="429"/>
      <c r="AK167" s="429"/>
      <c r="AL167" s="429"/>
      <c r="AM167" s="429"/>
      <c r="AN167" s="429"/>
      <c r="AO167" s="429"/>
      <c r="AP167" s="429" t="s">
        <v>360</v>
      </c>
      <c r="AQ167" s="422"/>
      <c r="AR167" s="422"/>
      <c r="AS167" s="422"/>
      <c r="AT167" s="384" t="s">
        <v>353</v>
      </c>
    </row>
    <row r="168" spans="1:46" ht="22.15" customHeight="1">
      <c r="A168" s="423">
        <f>IF(C168="",0,MAX($A$5:A167)+1)</f>
        <v>151</v>
      </c>
      <c r="B168" s="422">
        <v>23</v>
      </c>
      <c r="C168" s="427" t="s">
        <v>571</v>
      </c>
      <c r="D168" s="422" t="s">
        <v>50</v>
      </c>
      <c r="E168" s="429">
        <v>0.28999999999999998</v>
      </c>
      <c r="F168" s="429">
        <v>0.28999999999999998</v>
      </c>
      <c r="G168" s="429"/>
      <c r="H168" s="328">
        <f t="shared" si="15"/>
        <v>0</v>
      </c>
      <c r="I168" s="329">
        <f>J168+F168</f>
        <v>0.28999999999999998</v>
      </c>
      <c r="J168" s="329">
        <f t="shared" si="17"/>
        <v>0</v>
      </c>
      <c r="K168" s="422" t="s">
        <v>50</v>
      </c>
      <c r="L168" s="429"/>
      <c r="M168" s="429"/>
      <c r="N168" s="429"/>
      <c r="O168" s="429"/>
      <c r="P168" s="429"/>
      <c r="Q168" s="429"/>
      <c r="R168" s="429"/>
      <c r="S168" s="429"/>
      <c r="T168" s="429"/>
      <c r="U168" s="429"/>
      <c r="V168" s="429"/>
      <c r="W168" s="429"/>
      <c r="X168" s="429"/>
      <c r="Y168" s="429"/>
      <c r="Z168" s="429"/>
      <c r="AA168" s="429"/>
      <c r="AB168" s="429"/>
      <c r="AC168" s="429"/>
      <c r="AD168" s="429"/>
      <c r="AE168" s="429"/>
      <c r="AF168" s="429"/>
      <c r="AG168" s="429"/>
      <c r="AH168" s="429"/>
      <c r="AI168" s="429"/>
      <c r="AJ168" s="429"/>
      <c r="AK168" s="429"/>
      <c r="AL168" s="429"/>
      <c r="AM168" s="429"/>
      <c r="AN168" s="429"/>
      <c r="AO168" s="429"/>
      <c r="AP168" s="429" t="s">
        <v>362</v>
      </c>
      <c r="AQ168" s="422"/>
      <c r="AR168" s="422"/>
      <c r="AS168" s="422"/>
      <c r="AT168" s="422" t="s">
        <v>353</v>
      </c>
    </row>
    <row r="169" spans="1:46" ht="22.15" customHeight="1">
      <c r="A169" s="423">
        <f>IF(C169="",0,MAX($A$5:A168)+1)</f>
        <v>152</v>
      </c>
      <c r="B169" s="423">
        <v>31</v>
      </c>
      <c r="C169" s="332" t="s">
        <v>572</v>
      </c>
      <c r="D169" s="423" t="s">
        <v>50</v>
      </c>
      <c r="E169" s="429">
        <v>0.24</v>
      </c>
      <c r="F169" s="429"/>
      <c r="G169" s="429"/>
      <c r="H169" s="328">
        <f t="shared" si="15"/>
        <v>0</v>
      </c>
      <c r="I169" s="329">
        <f t="shared" si="16"/>
        <v>0.24</v>
      </c>
      <c r="J169" s="329">
        <f t="shared" si="17"/>
        <v>0.24</v>
      </c>
      <c r="K169" s="329" t="str">
        <f t="shared" si="14"/>
        <v xml:space="preserve">LUK, HNK, </v>
      </c>
      <c r="L169" s="429"/>
      <c r="M169" s="429">
        <v>0.12</v>
      </c>
      <c r="N169" s="429"/>
      <c r="O169" s="429">
        <v>0.12</v>
      </c>
      <c r="P169" s="429"/>
      <c r="Q169" s="429"/>
      <c r="R169" s="429"/>
      <c r="S169" s="429"/>
      <c r="T169" s="429"/>
      <c r="U169" s="429"/>
      <c r="V169" s="429"/>
      <c r="W169" s="429"/>
      <c r="X169" s="429"/>
      <c r="Y169" s="429"/>
      <c r="Z169" s="429"/>
      <c r="AA169" s="429"/>
      <c r="AB169" s="429"/>
      <c r="AC169" s="429"/>
      <c r="AD169" s="429"/>
      <c r="AE169" s="429"/>
      <c r="AF169" s="429"/>
      <c r="AG169" s="429"/>
      <c r="AH169" s="429"/>
      <c r="AI169" s="429"/>
      <c r="AJ169" s="429"/>
      <c r="AK169" s="429"/>
      <c r="AL169" s="429"/>
      <c r="AM169" s="429"/>
      <c r="AN169" s="429"/>
      <c r="AO169" s="429"/>
      <c r="AP169" s="429" t="s">
        <v>368</v>
      </c>
      <c r="AQ169" s="384" t="s">
        <v>573</v>
      </c>
      <c r="AR169" s="422"/>
      <c r="AS169" s="422"/>
      <c r="AT169" s="422" t="s">
        <v>345</v>
      </c>
    </row>
    <row r="170" spans="1:46" ht="22.15" customHeight="1">
      <c r="A170" s="423">
        <f>IF(C170="",0,MAX($A$5:A169)+1)</f>
        <v>153</v>
      </c>
      <c r="B170" s="415">
        <v>36</v>
      </c>
      <c r="C170" s="357" t="s">
        <v>574</v>
      </c>
      <c r="D170" s="422" t="s">
        <v>50</v>
      </c>
      <c r="E170" s="329">
        <v>0.25</v>
      </c>
      <c r="F170" s="329">
        <v>0.17</v>
      </c>
      <c r="G170" s="329"/>
      <c r="H170" s="328">
        <f t="shared" si="15"/>
        <v>2.1999999999999797E-3</v>
      </c>
      <c r="I170" s="329">
        <f t="shared" si="16"/>
        <v>0.25219999999999998</v>
      </c>
      <c r="J170" s="329">
        <f t="shared" si="17"/>
        <v>8.2199999999999995E-2</v>
      </c>
      <c r="K170" s="329" t="str">
        <f t="shared" si="14"/>
        <v xml:space="preserve">HNK, </v>
      </c>
      <c r="L170" s="329"/>
      <c r="M170" s="334"/>
      <c r="N170" s="334"/>
      <c r="O170" s="334">
        <v>8.2199999999999995E-2</v>
      </c>
      <c r="P170" s="334"/>
      <c r="Q170" s="429"/>
      <c r="R170" s="334"/>
      <c r="S170" s="334"/>
      <c r="T170" s="334"/>
      <c r="U170" s="334"/>
      <c r="V170" s="334"/>
      <c r="W170" s="334"/>
      <c r="X170" s="334"/>
      <c r="Y170" s="334"/>
      <c r="Z170" s="334"/>
      <c r="AA170" s="334"/>
      <c r="AB170" s="334"/>
      <c r="AC170" s="334"/>
      <c r="AD170" s="334"/>
      <c r="AE170" s="334"/>
      <c r="AF170" s="334"/>
      <c r="AG170" s="334"/>
      <c r="AH170" s="334"/>
      <c r="AI170" s="334"/>
      <c r="AJ170" s="334"/>
      <c r="AK170" s="334"/>
      <c r="AL170" s="334"/>
      <c r="AM170" s="334"/>
      <c r="AN170" s="429"/>
      <c r="AO170" s="429"/>
      <c r="AP170" s="329" t="s">
        <v>368</v>
      </c>
      <c r="AQ170" s="422"/>
      <c r="AR170" s="422"/>
      <c r="AS170" s="422"/>
      <c r="AT170" s="422" t="s">
        <v>345</v>
      </c>
    </row>
    <row r="171" spans="1:46" ht="22.15" customHeight="1">
      <c r="A171" s="423">
        <f>IF(C171="",0,MAX($A$5:A170)+1)</f>
        <v>154</v>
      </c>
      <c r="B171" s="413">
        <v>3</v>
      </c>
      <c r="C171" s="427" t="s">
        <v>575</v>
      </c>
      <c r="D171" s="422" t="s">
        <v>50</v>
      </c>
      <c r="E171" s="429">
        <v>0.21460000000000001</v>
      </c>
      <c r="F171" s="429">
        <v>0.18130000000000002</v>
      </c>
      <c r="G171" s="429"/>
      <c r="H171" s="328">
        <f t="shared" si="15"/>
        <v>0</v>
      </c>
      <c r="I171" s="329">
        <f t="shared" si="16"/>
        <v>0.21460000000000001</v>
      </c>
      <c r="J171" s="329">
        <f t="shared" si="17"/>
        <v>3.3300000000000003E-2</v>
      </c>
      <c r="K171" s="329" t="str">
        <f t="shared" si="14"/>
        <v xml:space="preserve">RSN, </v>
      </c>
      <c r="L171" s="429"/>
      <c r="M171" s="429"/>
      <c r="N171" s="429"/>
      <c r="O171" s="429"/>
      <c r="P171" s="429"/>
      <c r="Q171" s="429"/>
      <c r="R171" s="429">
        <v>3.3300000000000003E-2</v>
      </c>
      <c r="S171" s="429"/>
      <c r="T171" s="429"/>
      <c r="U171" s="429"/>
      <c r="V171" s="429"/>
      <c r="W171" s="429"/>
      <c r="X171" s="429"/>
      <c r="Y171" s="429"/>
      <c r="Z171" s="429"/>
      <c r="AA171" s="429"/>
      <c r="AB171" s="429"/>
      <c r="AC171" s="429"/>
      <c r="AD171" s="429"/>
      <c r="AE171" s="429"/>
      <c r="AF171" s="429"/>
      <c r="AG171" s="429"/>
      <c r="AH171" s="429"/>
      <c r="AI171" s="429"/>
      <c r="AJ171" s="429"/>
      <c r="AK171" s="429"/>
      <c r="AL171" s="429"/>
      <c r="AM171" s="429"/>
      <c r="AN171" s="429"/>
      <c r="AO171" s="429"/>
      <c r="AP171" s="429" t="s">
        <v>373</v>
      </c>
      <c r="AQ171" s="422"/>
      <c r="AR171" s="422"/>
      <c r="AS171" s="422"/>
      <c r="AT171" s="422" t="s">
        <v>345</v>
      </c>
    </row>
    <row r="172" spans="1:46" ht="22.15" customHeight="1">
      <c r="A172" s="423">
        <f>IF(C172="",0,MAX($A$5:A171)+1)</f>
        <v>155</v>
      </c>
      <c r="B172" s="413">
        <v>4</v>
      </c>
      <c r="C172" s="427" t="s">
        <v>576</v>
      </c>
      <c r="D172" s="422" t="s">
        <v>50</v>
      </c>
      <c r="E172" s="429">
        <v>1.1499999999999999</v>
      </c>
      <c r="F172" s="429">
        <v>0.25280000000000002</v>
      </c>
      <c r="G172" s="429"/>
      <c r="H172" s="328">
        <f t="shared" si="15"/>
        <v>0</v>
      </c>
      <c r="I172" s="329">
        <f t="shared" si="16"/>
        <v>1.1499999999999999</v>
      </c>
      <c r="J172" s="329">
        <f t="shared" si="17"/>
        <v>0.89719999999999989</v>
      </c>
      <c r="K172" s="329" t="str">
        <f t="shared" si="14"/>
        <v xml:space="preserve">HNK, </v>
      </c>
      <c r="L172" s="429"/>
      <c r="M172" s="429"/>
      <c r="N172" s="429"/>
      <c r="O172" s="429">
        <v>0.89719999999999989</v>
      </c>
      <c r="P172" s="429"/>
      <c r="Q172" s="429"/>
      <c r="R172" s="429"/>
      <c r="S172" s="429"/>
      <c r="T172" s="429"/>
      <c r="U172" s="429"/>
      <c r="V172" s="429"/>
      <c r="W172" s="429"/>
      <c r="X172" s="429"/>
      <c r="Y172" s="429"/>
      <c r="Z172" s="429"/>
      <c r="AA172" s="429"/>
      <c r="AB172" s="429"/>
      <c r="AC172" s="429"/>
      <c r="AD172" s="429"/>
      <c r="AE172" s="429"/>
      <c r="AF172" s="429"/>
      <c r="AG172" s="429"/>
      <c r="AH172" s="429"/>
      <c r="AI172" s="429"/>
      <c r="AJ172" s="429"/>
      <c r="AK172" s="429"/>
      <c r="AL172" s="429"/>
      <c r="AM172" s="429"/>
      <c r="AN172" s="429"/>
      <c r="AO172" s="429"/>
      <c r="AP172" s="429" t="s">
        <v>375</v>
      </c>
      <c r="AQ172" s="422"/>
      <c r="AR172" s="422"/>
      <c r="AS172" s="422"/>
      <c r="AT172" s="446" t="s">
        <v>345</v>
      </c>
    </row>
    <row r="173" spans="1:46" s="370" customFormat="1" ht="22.15" customHeight="1">
      <c r="A173" s="365" t="s">
        <v>577</v>
      </c>
      <c r="B173" s="366"/>
      <c r="C173" s="367" t="s">
        <v>578</v>
      </c>
      <c r="D173" s="368"/>
      <c r="E173" s="369"/>
      <c r="F173" s="369"/>
      <c r="G173" s="369"/>
      <c r="H173" s="328">
        <f t="shared" si="15"/>
        <v>0</v>
      </c>
      <c r="I173" s="329">
        <f t="shared" si="16"/>
        <v>0</v>
      </c>
      <c r="J173" s="329">
        <f t="shared" si="17"/>
        <v>0</v>
      </c>
      <c r="K173" s="329" t="str">
        <f t="shared" si="14"/>
        <v/>
      </c>
      <c r="L173" s="369"/>
      <c r="M173" s="369"/>
      <c r="N173" s="369"/>
      <c r="O173" s="369"/>
      <c r="P173" s="369"/>
      <c r="Q173" s="369"/>
      <c r="R173" s="369"/>
      <c r="S173" s="369"/>
      <c r="T173" s="369"/>
      <c r="U173" s="369"/>
      <c r="V173" s="369"/>
      <c r="W173" s="369"/>
      <c r="X173" s="369"/>
      <c r="Y173" s="369"/>
      <c r="Z173" s="369"/>
      <c r="AA173" s="369"/>
      <c r="AB173" s="369"/>
      <c r="AC173" s="369"/>
      <c r="AD173" s="369"/>
      <c r="AE173" s="369"/>
      <c r="AF173" s="369"/>
      <c r="AG173" s="369"/>
      <c r="AH173" s="369"/>
      <c r="AI173" s="369"/>
      <c r="AJ173" s="369"/>
      <c r="AK173" s="369"/>
      <c r="AL173" s="369"/>
      <c r="AM173" s="369"/>
      <c r="AN173" s="369"/>
      <c r="AO173" s="369"/>
      <c r="AP173" s="369"/>
      <c r="AQ173" s="368"/>
      <c r="AR173" s="368"/>
      <c r="AS173" s="368"/>
      <c r="AT173" s="368"/>
    </row>
    <row r="174" spans="1:46" ht="22.15" customHeight="1">
      <c r="A174" s="423">
        <f>IF(C174="",0,MAX($A$5:A173)+1)</f>
        <v>156</v>
      </c>
      <c r="B174" s="413">
        <v>48</v>
      </c>
      <c r="C174" s="427" t="s">
        <v>579</v>
      </c>
      <c r="D174" s="422" t="s">
        <v>51</v>
      </c>
      <c r="E174" s="429">
        <v>9.0999999999999998E-2</v>
      </c>
      <c r="F174" s="429"/>
      <c r="G174" s="429"/>
      <c r="H174" s="328">
        <f t="shared" si="15"/>
        <v>0</v>
      </c>
      <c r="I174" s="329">
        <f t="shared" si="16"/>
        <v>9.0999999999999998E-2</v>
      </c>
      <c r="J174" s="329">
        <f t="shared" si="17"/>
        <v>9.0999999999999998E-2</v>
      </c>
      <c r="K174" s="329" t="str">
        <f t="shared" si="14"/>
        <v xml:space="preserve">DCH, </v>
      </c>
      <c r="L174" s="429"/>
      <c r="M174" s="429"/>
      <c r="N174" s="429"/>
      <c r="O174" s="429"/>
      <c r="P174" s="429"/>
      <c r="Q174" s="333"/>
      <c r="R174" s="333"/>
      <c r="S174" s="429"/>
      <c r="T174" s="429"/>
      <c r="U174" s="429"/>
      <c r="V174" s="429"/>
      <c r="W174" s="429"/>
      <c r="X174" s="429"/>
      <c r="Y174" s="429"/>
      <c r="Z174" s="429"/>
      <c r="AA174" s="429"/>
      <c r="AB174" s="429"/>
      <c r="AC174" s="429"/>
      <c r="AD174" s="429"/>
      <c r="AE174" s="429"/>
      <c r="AF174" s="429"/>
      <c r="AG174" s="429"/>
      <c r="AH174" s="429"/>
      <c r="AI174" s="429">
        <v>9.0999999999999998E-2</v>
      </c>
      <c r="AJ174" s="429"/>
      <c r="AK174" s="429"/>
      <c r="AL174" s="429"/>
      <c r="AM174" s="429"/>
      <c r="AN174" s="429"/>
      <c r="AO174" s="429"/>
      <c r="AP174" s="429" t="s">
        <v>343</v>
      </c>
      <c r="AQ174" s="422" t="s">
        <v>580</v>
      </c>
      <c r="AR174" s="422"/>
      <c r="AS174" s="422"/>
      <c r="AT174" s="422" t="s">
        <v>345</v>
      </c>
    </row>
    <row r="175" spans="1:46" ht="58.15" customHeight="1">
      <c r="A175" s="423">
        <f>IF(C175="",0,MAX($A$5:A174)+1)</f>
        <v>157</v>
      </c>
      <c r="B175" s="413">
        <v>51</v>
      </c>
      <c r="C175" s="427" t="s">
        <v>581</v>
      </c>
      <c r="D175" s="422" t="s">
        <v>51</v>
      </c>
      <c r="E175" s="429">
        <v>0.52980000000000005</v>
      </c>
      <c r="F175" s="429">
        <v>0.52980000000000005</v>
      </c>
      <c r="G175" s="429"/>
      <c r="H175" s="328">
        <f t="shared" si="15"/>
        <v>0</v>
      </c>
      <c r="I175" s="329">
        <f t="shared" si="16"/>
        <v>0.52980000000000005</v>
      </c>
      <c r="J175" s="329">
        <f t="shared" si="17"/>
        <v>0</v>
      </c>
      <c r="K175" s="422" t="s">
        <v>51</v>
      </c>
      <c r="L175" s="429"/>
      <c r="M175" s="429"/>
      <c r="N175" s="429"/>
      <c r="O175" s="429"/>
      <c r="P175" s="429"/>
      <c r="Q175" s="333"/>
      <c r="R175" s="333"/>
      <c r="S175" s="429"/>
      <c r="T175" s="429"/>
      <c r="U175" s="429"/>
      <c r="V175" s="429"/>
      <c r="W175" s="429"/>
      <c r="X175" s="429"/>
      <c r="Y175" s="429"/>
      <c r="Z175" s="429"/>
      <c r="AA175" s="429"/>
      <c r="AB175" s="429"/>
      <c r="AC175" s="429"/>
      <c r="AD175" s="429"/>
      <c r="AE175" s="429"/>
      <c r="AF175" s="429"/>
      <c r="AG175" s="429"/>
      <c r="AH175" s="429"/>
      <c r="AI175" s="429"/>
      <c r="AJ175" s="429"/>
      <c r="AK175" s="429"/>
      <c r="AL175" s="429"/>
      <c r="AM175" s="429"/>
      <c r="AN175" s="429"/>
      <c r="AO175" s="429"/>
      <c r="AP175" s="429" t="s">
        <v>343</v>
      </c>
      <c r="AQ175" s="422" t="s">
        <v>582</v>
      </c>
      <c r="AR175" s="422"/>
      <c r="AS175" s="422"/>
      <c r="AT175" s="422" t="s">
        <v>353</v>
      </c>
    </row>
    <row r="176" spans="1:46" ht="22.15" customHeight="1">
      <c r="A176" s="423">
        <f>IF(C176="",0,MAX($A$5:A175)+1)</f>
        <v>158</v>
      </c>
      <c r="B176" s="413">
        <v>87</v>
      </c>
      <c r="C176" s="427" t="s">
        <v>583</v>
      </c>
      <c r="D176" s="422" t="s">
        <v>51</v>
      </c>
      <c r="E176" s="429">
        <v>0.1469</v>
      </c>
      <c r="F176" s="429"/>
      <c r="G176" s="429"/>
      <c r="H176" s="328">
        <f t="shared" si="15"/>
        <v>0</v>
      </c>
      <c r="I176" s="329">
        <f t="shared" si="16"/>
        <v>0.1469</v>
      </c>
      <c r="J176" s="329">
        <f t="shared" si="17"/>
        <v>0.1469</v>
      </c>
      <c r="K176" s="329" t="str">
        <f t="shared" si="14"/>
        <v xml:space="preserve">DVH, DGT, CSD, </v>
      </c>
      <c r="L176" s="429"/>
      <c r="M176" s="429"/>
      <c r="N176" s="429"/>
      <c r="O176" s="429"/>
      <c r="P176" s="429"/>
      <c r="Q176" s="334"/>
      <c r="R176" s="334"/>
      <c r="S176" s="429"/>
      <c r="T176" s="429"/>
      <c r="U176" s="429"/>
      <c r="V176" s="429"/>
      <c r="W176" s="429"/>
      <c r="X176" s="429"/>
      <c r="Y176" s="429"/>
      <c r="Z176" s="429"/>
      <c r="AA176" s="429">
        <v>6.0299999999999999E-2</v>
      </c>
      <c r="AB176" s="429"/>
      <c r="AC176" s="429">
        <v>2.01E-2</v>
      </c>
      <c r="AD176" s="429"/>
      <c r="AE176" s="429"/>
      <c r="AF176" s="429"/>
      <c r="AG176" s="429"/>
      <c r="AH176" s="429"/>
      <c r="AI176" s="429"/>
      <c r="AJ176" s="429"/>
      <c r="AK176" s="429"/>
      <c r="AL176" s="429">
        <v>6.6500000000000004E-2</v>
      </c>
      <c r="AM176" s="429"/>
      <c r="AN176" s="429"/>
      <c r="AO176" s="429"/>
      <c r="AP176" s="429" t="s">
        <v>343</v>
      </c>
      <c r="AQ176" s="422" t="s">
        <v>584</v>
      </c>
      <c r="AR176" s="422"/>
      <c r="AS176" s="422"/>
      <c r="AT176" s="422" t="s">
        <v>345</v>
      </c>
    </row>
    <row r="177" spans="1:46" ht="40.15" customHeight="1">
      <c r="A177" s="423">
        <f>IF(C177="",0,MAX($A$5:A176)+1)</f>
        <v>159</v>
      </c>
      <c r="B177" s="413">
        <v>96</v>
      </c>
      <c r="C177" s="427" t="s">
        <v>585</v>
      </c>
      <c r="D177" s="422" t="s">
        <v>51</v>
      </c>
      <c r="E177" s="429">
        <v>1.14E-2</v>
      </c>
      <c r="F177" s="429"/>
      <c r="G177" s="429"/>
      <c r="H177" s="328">
        <f t="shared" si="15"/>
        <v>0</v>
      </c>
      <c r="I177" s="329">
        <f t="shared" si="16"/>
        <v>1.14E-2</v>
      </c>
      <c r="J177" s="329">
        <f t="shared" si="17"/>
        <v>1.14E-2</v>
      </c>
      <c r="K177" s="329" t="str">
        <f t="shared" si="14"/>
        <v xml:space="preserve">DVH, </v>
      </c>
      <c r="L177" s="429"/>
      <c r="M177" s="429"/>
      <c r="N177" s="429"/>
      <c r="O177" s="429"/>
      <c r="P177" s="429"/>
      <c r="Q177" s="334"/>
      <c r="R177" s="334"/>
      <c r="S177" s="429"/>
      <c r="T177" s="429"/>
      <c r="U177" s="429"/>
      <c r="V177" s="429"/>
      <c r="W177" s="429"/>
      <c r="X177" s="429"/>
      <c r="Y177" s="429"/>
      <c r="Z177" s="429"/>
      <c r="AA177" s="429">
        <v>1.14E-2</v>
      </c>
      <c r="AB177" s="429"/>
      <c r="AC177" s="429"/>
      <c r="AD177" s="429"/>
      <c r="AE177" s="429"/>
      <c r="AF177" s="429"/>
      <c r="AG177" s="429"/>
      <c r="AH177" s="429"/>
      <c r="AI177" s="429"/>
      <c r="AJ177" s="429"/>
      <c r="AK177" s="429"/>
      <c r="AL177" s="429"/>
      <c r="AM177" s="429"/>
      <c r="AN177" s="429"/>
      <c r="AO177" s="429"/>
      <c r="AP177" s="429" t="s">
        <v>343</v>
      </c>
      <c r="AQ177" s="422" t="s">
        <v>586</v>
      </c>
      <c r="AR177" s="422"/>
      <c r="AS177" s="422"/>
      <c r="AT177" s="422" t="s">
        <v>353</v>
      </c>
    </row>
    <row r="178" spans="1:46" ht="22.15" customHeight="1">
      <c r="A178" s="423">
        <f>IF(C178="",0,MAX($A$5:A177)+1)</f>
        <v>160</v>
      </c>
      <c r="B178" s="413">
        <v>106</v>
      </c>
      <c r="C178" s="427" t="s">
        <v>587</v>
      </c>
      <c r="D178" s="422" t="s">
        <v>51</v>
      </c>
      <c r="E178" s="429">
        <v>9.9599999999999994E-2</v>
      </c>
      <c r="F178" s="429">
        <v>0.09</v>
      </c>
      <c r="G178" s="429"/>
      <c r="H178" s="328">
        <f t="shared" si="15"/>
        <v>0</v>
      </c>
      <c r="I178" s="329">
        <f t="shared" si="16"/>
        <v>9.9599999999999994E-2</v>
      </c>
      <c r="J178" s="329">
        <f t="shared" si="17"/>
        <v>9.5999999999999992E-3</v>
      </c>
      <c r="K178" s="329" t="str">
        <f t="shared" ref="K178:K183" si="22">IF(L178&lt;&gt;0,L$3&amp;", ","")&amp;IF(M178&lt;&gt;0,M$3&amp;", ","")&amp;IF(N178&lt;&gt;0,N$3&amp;", ","")&amp;IF(O178&lt;&gt;0,O$3&amp;", ","")&amp;IF(P178&lt;&gt;0,P$3&amp;", ","")&amp;IF(Q178&lt;&gt;0,Q$3&amp;", ","")&amp;IF(R178&lt;&gt;0,R$3&amp;", ","")&amp;IF(S178&lt;&gt;0,S$3&amp;", ","")&amp;IF(T178&lt;&gt;0,T$3&amp;", ","")&amp;IF(U178&lt;&gt;0,U$3&amp;", ","")&amp;IF(V178&lt;&gt;0,V$3&amp;", ","")&amp;IF(W178&lt;&gt;0,W$3&amp;", ","")&amp;IF(X178&lt;&gt;0,X$3&amp;", ","")&amp;IF(Y178&lt;&gt;0,Y$3&amp;", ","")&amp;IF(Z178&lt;&gt;0,Z$3&amp;", ","")&amp;IF(AA178&lt;&gt;0,AA$3&amp;", ","")&amp;IF(AB178&lt;&gt;0,AB$3&amp;", ","")&amp;IF(AC178&lt;&gt;0,AC$3&amp;", ","")&amp;IF(AD178&lt;&gt;0,AD$3&amp;", ","")&amp;IF(AE178&lt;&gt;0,AE$3&amp;", ","")&amp;IF(AF178&lt;&gt;0,AF$3&amp;", ","")&amp;IF(AG178&lt;&gt;0,AG$3&amp;", ","")&amp;IF(AH178&lt;&gt;0,AH$3&amp;", ","")&amp;IF(AI178&lt;&gt;0,AI$3&amp;", ","")&amp;IF(AJ178&lt;&gt;0,AJ$3&amp;", ","")&amp;IF(AK178&lt;&gt;0,AK$3&amp;", ","")&amp;IF(AL178&lt;&gt;0,AL$3&amp;", ","")&amp;IF(AM178&lt;&gt;0,AM$3&amp;", ","")&amp;IF(AN178&lt;&gt;0,AN$3&amp;", ","")</f>
        <v xml:space="preserve">CSD, </v>
      </c>
      <c r="L178" s="429"/>
      <c r="M178" s="429"/>
      <c r="N178" s="429"/>
      <c r="O178" s="429"/>
      <c r="P178" s="429"/>
      <c r="Q178" s="334"/>
      <c r="R178" s="334"/>
      <c r="S178" s="429"/>
      <c r="T178" s="429"/>
      <c r="U178" s="429"/>
      <c r="V178" s="429"/>
      <c r="W178" s="429"/>
      <c r="X178" s="429"/>
      <c r="Y178" s="429"/>
      <c r="Z178" s="429"/>
      <c r="AA178" s="429"/>
      <c r="AB178" s="429"/>
      <c r="AC178" s="429"/>
      <c r="AD178" s="429"/>
      <c r="AE178" s="429"/>
      <c r="AF178" s="429"/>
      <c r="AG178" s="429"/>
      <c r="AH178" s="429"/>
      <c r="AI178" s="429"/>
      <c r="AJ178" s="429"/>
      <c r="AK178" s="429"/>
      <c r="AL178" s="429">
        <v>9.5999999999999992E-3</v>
      </c>
      <c r="AM178" s="429"/>
      <c r="AN178" s="429"/>
      <c r="AO178" s="429"/>
      <c r="AP178" s="429" t="s">
        <v>343</v>
      </c>
      <c r="AQ178" s="422" t="s">
        <v>588</v>
      </c>
      <c r="AR178" s="422"/>
      <c r="AS178" s="422"/>
      <c r="AT178" s="422" t="s">
        <v>345</v>
      </c>
    </row>
    <row r="179" spans="1:46" ht="22.15" customHeight="1">
      <c r="A179" s="423">
        <f>IF(C179="",0,MAX($A$5:A178)+1)</f>
        <v>161</v>
      </c>
      <c r="B179" s="413">
        <v>114</v>
      </c>
      <c r="C179" s="427" t="s">
        <v>589</v>
      </c>
      <c r="D179" s="422" t="s">
        <v>51</v>
      </c>
      <c r="E179" s="429">
        <v>0.34560000000000002</v>
      </c>
      <c r="F179" s="429">
        <v>0.2</v>
      </c>
      <c r="G179" s="429"/>
      <c r="H179" s="328">
        <f t="shared" si="15"/>
        <v>0</v>
      </c>
      <c r="I179" s="329">
        <f t="shared" si="16"/>
        <v>0.34560000000000002</v>
      </c>
      <c r="J179" s="329">
        <f t="shared" si="17"/>
        <v>0.14560000000000001</v>
      </c>
      <c r="K179" s="329" t="str">
        <f t="shared" si="22"/>
        <v xml:space="preserve">LUK, DSH, </v>
      </c>
      <c r="L179" s="429"/>
      <c r="M179" s="429">
        <v>0.1089</v>
      </c>
      <c r="N179" s="429"/>
      <c r="O179" s="429"/>
      <c r="P179" s="429"/>
      <c r="Q179" s="334"/>
      <c r="R179" s="334"/>
      <c r="S179" s="429"/>
      <c r="T179" s="429"/>
      <c r="U179" s="429"/>
      <c r="V179" s="429"/>
      <c r="W179" s="429"/>
      <c r="X179" s="429"/>
      <c r="Y179" s="429"/>
      <c r="Z179" s="429"/>
      <c r="AA179" s="423"/>
      <c r="AB179" s="429">
        <v>3.6700000000000003E-2</v>
      </c>
      <c r="AC179" s="429"/>
      <c r="AD179" s="429"/>
      <c r="AE179" s="429"/>
      <c r="AF179" s="429"/>
      <c r="AG179" s="429"/>
      <c r="AH179" s="429"/>
      <c r="AI179" s="429"/>
      <c r="AJ179" s="429"/>
      <c r="AK179" s="429"/>
      <c r="AL179" s="429"/>
      <c r="AM179" s="429"/>
      <c r="AN179" s="429"/>
      <c r="AO179" s="429"/>
      <c r="AP179" s="429" t="s">
        <v>343</v>
      </c>
      <c r="AQ179" s="422" t="s">
        <v>590</v>
      </c>
      <c r="AR179" s="422"/>
      <c r="AS179" s="422"/>
      <c r="AT179" s="422" t="s">
        <v>353</v>
      </c>
    </row>
    <row r="180" spans="1:46" ht="40.15" customHeight="1">
      <c r="A180" s="423">
        <f>IF(C180="",0,MAX($A$5:A179)+1)</f>
        <v>162</v>
      </c>
      <c r="B180" s="413">
        <v>119</v>
      </c>
      <c r="C180" s="427" t="s">
        <v>591</v>
      </c>
      <c r="D180" s="422" t="s">
        <v>51</v>
      </c>
      <c r="E180" s="429">
        <v>0.2</v>
      </c>
      <c r="F180" s="429"/>
      <c r="G180" s="429"/>
      <c r="H180" s="328">
        <f t="shared" si="15"/>
        <v>0</v>
      </c>
      <c r="I180" s="329">
        <f t="shared" si="16"/>
        <v>0.2</v>
      </c>
      <c r="J180" s="329">
        <f t="shared" si="17"/>
        <v>0.2</v>
      </c>
      <c r="K180" s="329" t="str">
        <f t="shared" si="22"/>
        <v xml:space="preserve">HNK, </v>
      </c>
      <c r="L180" s="429"/>
      <c r="M180" s="429"/>
      <c r="N180" s="429"/>
      <c r="O180" s="429">
        <v>0.2</v>
      </c>
      <c r="P180" s="429"/>
      <c r="Q180" s="334"/>
      <c r="R180" s="334"/>
      <c r="S180" s="429"/>
      <c r="T180" s="429"/>
      <c r="U180" s="429"/>
      <c r="V180" s="429"/>
      <c r="W180" s="429"/>
      <c r="X180" s="429"/>
      <c r="Y180" s="429"/>
      <c r="Z180" s="429"/>
      <c r="AA180" s="429"/>
      <c r="AB180" s="429"/>
      <c r="AC180" s="429"/>
      <c r="AD180" s="429"/>
      <c r="AE180" s="429"/>
      <c r="AF180" s="429"/>
      <c r="AG180" s="429"/>
      <c r="AH180" s="429"/>
      <c r="AI180" s="429"/>
      <c r="AJ180" s="429"/>
      <c r="AK180" s="429"/>
      <c r="AL180" s="429"/>
      <c r="AM180" s="429"/>
      <c r="AN180" s="429"/>
      <c r="AO180" s="429"/>
      <c r="AP180" s="429" t="s">
        <v>343</v>
      </c>
      <c r="AQ180" s="422" t="s">
        <v>592</v>
      </c>
      <c r="AR180" s="422"/>
      <c r="AS180" s="422"/>
      <c r="AT180" s="422" t="s">
        <v>353</v>
      </c>
    </row>
    <row r="181" spans="1:46" ht="22.15" customHeight="1">
      <c r="A181" s="423">
        <f>IF(C181="",0,MAX($A$5:A180)+1)</f>
        <v>163</v>
      </c>
      <c r="B181" s="413">
        <v>123</v>
      </c>
      <c r="C181" s="427" t="s">
        <v>593</v>
      </c>
      <c r="D181" s="422" t="s">
        <v>51</v>
      </c>
      <c r="E181" s="429">
        <v>0.3569</v>
      </c>
      <c r="F181" s="429">
        <v>8.3699999999999997E-2</v>
      </c>
      <c r="G181" s="429"/>
      <c r="H181" s="328">
        <f t="shared" si="15"/>
        <v>0</v>
      </c>
      <c r="I181" s="329">
        <f t="shared" si="16"/>
        <v>0.3569</v>
      </c>
      <c r="J181" s="329">
        <f t="shared" si="17"/>
        <v>0.2732</v>
      </c>
      <c r="K181" s="329" t="str">
        <f t="shared" si="22"/>
        <v xml:space="preserve">LUC, DGT, </v>
      </c>
      <c r="L181" s="429">
        <v>0.1913</v>
      </c>
      <c r="M181" s="429"/>
      <c r="N181" s="429"/>
      <c r="O181" s="429"/>
      <c r="P181" s="429"/>
      <c r="Q181" s="334"/>
      <c r="R181" s="334"/>
      <c r="S181" s="429"/>
      <c r="T181" s="429"/>
      <c r="U181" s="429"/>
      <c r="V181" s="429"/>
      <c r="W181" s="429"/>
      <c r="X181" s="429"/>
      <c r="Y181" s="429"/>
      <c r="Z181" s="429"/>
      <c r="AA181" s="429"/>
      <c r="AB181" s="429"/>
      <c r="AC181" s="429">
        <v>8.1900000000000001E-2</v>
      </c>
      <c r="AD181" s="429"/>
      <c r="AE181" s="429"/>
      <c r="AF181" s="429"/>
      <c r="AG181" s="429"/>
      <c r="AH181" s="429"/>
      <c r="AI181" s="429"/>
      <c r="AJ181" s="429"/>
      <c r="AK181" s="429"/>
      <c r="AL181" s="429"/>
      <c r="AM181" s="429"/>
      <c r="AN181" s="429"/>
      <c r="AO181" s="429"/>
      <c r="AP181" s="429" t="s">
        <v>343</v>
      </c>
      <c r="AQ181" s="422" t="s">
        <v>594</v>
      </c>
      <c r="AR181" s="422"/>
      <c r="AS181" s="422"/>
      <c r="AT181" s="422" t="s">
        <v>345</v>
      </c>
    </row>
    <row r="182" spans="1:46" s="362" customFormat="1" ht="40.15" customHeight="1">
      <c r="A182" s="384">
        <f>IF(C182="",0,MAX($A$5:A181)+1)</f>
        <v>164</v>
      </c>
      <c r="B182" s="415">
        <v>17</v>
      </c>
      <c r="C182" s="412" t="s">
        <v>595</v>
      </c>
      <c r="D182" s="389" t="s">
        <v>51</v>
      </c>
      <c r="E182" s="329">
        <v>8.0799999999999997E-2</v>
      </c>
      <c r="F182" s="429"/>
      <c r="G182" s="429"/>
      <c r="H182" s="328">
        <f t="shared" si="15"/>
        <v>0</v>
      </c>
      <c r="I182" s="329">
        <f t="shared" si="16"/>
        <v>8.0799999999999997E-2</v>
      </c>
      <c r="J182" s="329">
        <f t="shared" si="17"/>
        <v>8.0799999999999997E-2</v>
      </c>
      <c r="K182" s="329" t="str">
        <f t="shared" si="22"/>
        <v xml:space="preserve">DSH, </v>
      </c>
      <c r="L182" s="331"/>
      <c r="M182" s="329"/>
      <c r="N182" s="387"/>
      <c r="O182" s="331"/>
      <c r="P182" s="387"/>
      <c r="Q182" s="387"/>
      <c r="R182" s="387"/>
      <c r="S182" s="387"/>
      <c r="T182" s="387"/>
      <c r="U182" s="331"/>
      <c r="V182" s="331"/>
      <c r="W182" s="387"/>
      <c r="X182" s="387"/>
      <c r="Y182" s="387"/>
      <c r="Z182" s="387"/>
      <c r="AA182" s="387"/>
      <c r="AB182" s="387">
        <v>8.0799999999999997E-2</v>
      </c>
      <c r="AC182" s="387"/>
      <c r="AD182" s="387"/>
      <c r="AE182" s="387"/>
      <c r="AF182" s="387"/>
      <c r="AG182" s="387"/>
      <c r="AH182" s="387"/>
      <c r="AI182" s="387"/>
      <c r="AJ182" s="331"/>
      <c r="AK182" s="387"/>
      <c r="AL182" s="387"/>
      <c r="AM182" s="387"/>
      <c r="AN182" s="387"/>
      <c r="AO182" s="387"/>
      <c r="AP182" s="429" t="s">
        <v>343</v>
      </c>
      <c r="AQ182" s="384" t="s">
        <v>596</v>
      </c>
      <c r="AR182" s="384"/>
      <c r="AS182" s="384"/>
      <c r="AT182" s="331" t="s">
        <v>353</v>
      </c>
    </row>
    <row r="183" spans="1:46" ht="40.15" customHeight="1">
      <c r="A183" s="423">
        <f>IF(C183="",0,MAX($A$5:A182)+1)</f>
        <v>165</v>
      </c>
      <c r="B183" s="413">
        <v>125</v>
      </c>
      <c r="C183" s="427" t="s">
        <v>597</v>
      </c>
      <c r="D183" s="422" t="s">
        <v>51</v>
      </c>
      <c r="E183" s="429">
        <v>1.25</v>
      </c>
      <c r="F183" s="429">
        <v>0.69110000000000005</v>
      </c>
      <c r="G183" s="429"/>
      <c r="H183" s="328">
        <f t="shared" si="15"/>
        <v>0</v>
      </c>
      <c r="I183" s="329">
        <f t="shared" si="16"/>
        <v>1.25</v>
      </c>
      <c r="J183" s="329">
        <f t="shared" si="17"/>
        <v>0.55889999999999995</v>
      </c>
      <c r="K183" s="329" t="str">
        <f t="shared" si="22"/>
        <v xml:space="preserve">HNK, </v>
      </c>
      <c r="L183" s="429"/>
      <c r="M183" s="429"/>
      <c r="N183" s="429"/>
      <c r="O183" s="429">
        <v>0.55889999999999995</v>
      </c>
      <c r="P183" s="429"/>
      <c r="Q183" s="334"/>
      <c r="R183" s="334"/>
      <c r="S183" s="429"/>
      <c r="T183" s="429"/>
      <c r="U183" s="429"/>
      <c r="V183" s="429"/>
      <c r="W183" s="429"/>
      <c r="X183" s="429"/>
      <c r="Y183" s="429"/>
      <c r="Z183" s="429"/>
      <c r="AA183" s="429"/>
      <c r="AB183" s="429"/>
      <c r="AC183" s="429"/>
      <c r="AD183" s="429"/>
      <c r="AE183" s="429"/>
      <c r="AF183" s="429"/>
      <c r="AG183" s="429"/>
      <c r="AH183" s="429"/>
      <c r="AI183" s="429"/>
      <c r="AJ183" s="429"/>
      <c r="AK183" s="429"/>
      <c r="AL183" s="429"/>
      <c r="AM183" s="429"/>
      <c r="AN183" s="429"/>
      <c r="AO183" s="429"/>
      <c r="AP183" s="429" t="s">
        <v>343</v>
      </c>
      <c r="AQ183" s="422"/>
      <c r="AR183" s="422"/>
      <c r="AS183" s="422"/>
      <c r="AT183" s="422" t="s">
        <v>345</v>
      </c>
    </row>
    <row r="184" spans="1:46" ht="22.15" customHeight="1">
      <c r="A184" s="423">
        <f>IF(C184="",0,MAX($A$5:A183)+1)</f>
        <v>166</v>
      </c>
      <c r="B184" s="565"/>
      <c r="C184" s="427" t="s">
        <v>598</v>
      </c>
      <c r="D184" s="422" t="s">
        <v>51</v>
      </c>
      <c r="E184" s="429"/>
      <c r="F184" s="429"/>
      <c r="G184" s="429"/>
      <c r="H184" s="328"/>
      <c r="I184" s="329"/>
      <c r="J184" s="329">
        <f t="shared" si="17"/>
        <v>0</v>
      </c>
      <c r="K184" s="329" t="s">
        <v>51</v>
      </c>
      <c r="L184" s="429"/>
      <c r="M184" s="429"/>
      <c r="N184" s="429"/>
      <c r="O184" s="429"/>
      <c r="P184" s="429"/>
      <c r="Q184" s="334"/>
      <c r="R184" s="334"/>
      <c r="S184" s="429"/>
      <c r="T184" s="429"/>
      <c r="U184" s="429"/>
      <c r="V184" s="429"/>
      <c r="W184" s="429"/>
      <c r="X184" s="429"/>
      <c r="Y184" s="429"/>
      <c r="Z184" s="429"/>
      <c r="AA184" s="429"/>
      <c r="AB184" s="429"/>
      <c r="AC184" s="429"/>
      <c r="AD184" s="429"/>
      <c r="AE184" s="429"/>
      <c r="AF184" s="429"/>
      <c r="AG184" s="429"/>
      <c r="AH184" s="429"/>
      <c r="AI184" s="429"/>
      <c r="AJ184" s="429"/>
      <c r="AK184" s="429"/>
      <c r="AL184" s="429"/>
      <c r="AM184" s="429"/>
      <c r="AN184" s="429"/>
      <c r="AO184" s="395"/>
      <c r="AP184" s="395" t="s">
        <v>343</v>
      </c>
      <c r="AQ184" s="422"/>
      <c r="AR184" s="422"/>
      <c r="AS184" s="422" t="s">
        <v>599</v>
      </c>
      <c r="AT184" s="331" t="s">
        <v>353</v>
      </c>
    </row>
    <row r="185" spans="1:46" ht="22.15" customHeight="1">
      <c r="A185" s="423">
        <f>IF(C185="",0,MAX($A$5:A184)+1)</f>
        <v>167</v>
      </c>
      <c r="B185" s="565"/>
      <c r="C185" s="427" t="s">
        <v>600</v>
      </c>
      <c r="D185" s="422" t="s">
        <v>51</v>
      </c>
      <c r="E185" s="429"/>
      <c r="F185" s="429"/>
      <c r="G185" s="429"/>
      <c r="H185" s="328"/>
      <c r="I185" s="329"/>
      <c r="J185" s="329">
        <f t="shared" si="17"/>
        <v>0</v>
      </c>
      <c r="K185" s="329" t="s">
        <v>51</v>
      </c>
      <c r="L185" s="429"/>
      <c r="M185" s="429"/>
      <c r="N185" s="429"/>
      <c r="O185" s="429"/>
      <c r="P185" s="429"/>
      <c r="Q185" s="334"/>
      <c r="R185" s="334"/>
      <c r="S185" s="429"/>
      <c r="T185" s="429"/>
      <c r="U185" s="429"/>
      <c r="V185" s="429"/>
      <c r="W185" s="429"/>
      <c r="X185" s="429"/>
      <c r="Y185" s="429"/>
      <c r="Z185" s="429"/>
      <c r="AA185" s="429"/>
      <c r="AB185" s="429"/>
      <c r="AC185" s="429"/>
      <c r="AD185" s="429"/>
      <c r="AE185" s="429"/>
      <c r="AF185" s="429"/>
      <c r="AG185" s="429"/>
      <c r="AH185" s="429"/>
      <c r="AI185" s="429"/>
      <c r="AJ185" s="429"/>
      <c r="AK185" s="429"/>
      <c r="AL185" s="429"/>
      <c r="AM185" s="429"/>
      <c r="AN185" s="429"/>
      <c r="AO185" s="414"/>
      <c r="AP185" s="414" t="s">
        <v>343</v>
      </c>
      <c r="AQ185" s="422"/>
      <c r="AR185" s="422"/>
      <c r="AS185" s="422" t="s">
        <v>599</v>
      </c>
      <c r="AT185" s="331" t="s">
        <v>353</v>
      </c>
    </row>
    <row r="186" spans="1:46" ht="22.15" customHeight="1">
      <c r="A186" s="423">
        <f>IF(C186="",0,MAX($A$5:A185)+1)</f>
        <v>168</v>
      </c>
      <c r="B186" s="565"/>
      <c r="C186" s="427" t="s">
        <v>601</v>
      </c>
      <c r="D186" s="422" t="s">
        <v>51</v>
      </c>
      <c r="E186" s="429"/>
      <c r="F186" s="429"/>
      <c r="G186" s="429"/>
      <c r="H186" s="328"/>
      <c r="I186" s="329"/>
      <c r="J186" s="329">
        <f t="shared" si="17"/>
        <v>0</v>
      </c>
      <c r="K186" s="329" t="s">
        <v>51</v>
      </c>
      <c r="L186" s="429"/>
      <c r="M186" s="429"/>
      <c r="N186" s="429"/>
      <c r="O186" s="429"/>
      <c r="P186" s="429"/>
      <c r="Q186" s="334"/>
      <c r="R186" s="334"/>
      <c r="S186" s="429"/>
      <c r="T186" s="429"/>
      <c r="U186" s="429"/>
      <c r="V186" s="429"/>
      <c r="W186" s="429"/>
      <c r="X186" s="429"/>
      <c r="Y186" s="429"/>
      <c r="Z186" s="429"/>
      <c r="AA186" s="429"/>
      <c r="AB186" s="429"/>
      <c r="AC186" s="429"/>
      <c r="AD186" s="429"/>
      <c r="AE186" s="429"/>
      <c r="AF186" s="429"/>
      <c r="AG186" s="429"/>
      <c r="AH186" s="429"/>
      <c r="AI186" s="429"/>
      <c r="AJ186" s="429"/>
      <c r="AK186" s="429"/>
      <c r="AL186" s="429"/>
      <c r="AM186" s="429"/>
      <c r="AN186" s="429"/>
      <c r="AO186" s="414"/>
      <c r="AP186" s="414" t="s">
        <v>343</v>
      </c>
      <c r="AQ186" s="422"/>
      <c r="AR186" s="422"/>
      <c r="AS186" s="422" t="s">
        <v>599</v>
      </c>
      <c r="AT186" s="331" t="s">
        <v>353</v>
      </c>
    </row>
    <row r="187" spans="1:46" ht="22.15" customHeight="1">
      <c r="A187" s="423">
        <f>IF(C187="",0,MAX($A$5:A186)+1)</f>
        <v>169</v>
      </c>
      <c r="B187" s="565"/>
      <c r="C187" s="427" t="s">
        <v>602</v>
      </c>
      <c r="D187" s="422" t="s">
        <v>51</v>
      </c>
      <c r="E187" s="429"/>
      <c r="F187" s="429"/>
      <c r="G187" s="429"/>
      <c r="H187" s="328"/>
      <c r="I187" s="329"/>
      <c r="J187" s="329">
        <f t="shared" si="17"/>
        <v>0</v>
      </c>
      <c r="K187" s="329" t="s">
        <v>51</v>
      </c>
      <c r="L187" s="429"/>
      <c r="M187" s="429"/>
      <c r="N187" s="429"/>
      <c r="O187" s="429"/>
      <c r="P187" s="429"/>
      <c r="Q187" s="334"/>
      <c r="R187" s="334"/>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14"/>
      <c r="AP187" s="414" t="s">
        <v>343</v>
      </c>
      <c r="AQ187" s="422"/>
      <c r="AR187" s="422"/>
      <c r="AS187" s="422" t="s">
        <v>599</v>
      </c>
      <c r="AT187" s="331" t="s">
        <v>353</v>
      </c>
    </row>
    <row r="188" spans="1:46" ht="22.15" customHeight="1">
      <c r="A188" s="423">
        <f>IF(C188="",0,MAX($A$5:A187)+1)</f>
        <v>170</v>
      </c>
      <c r="B188" s="565"/>
      <c r="C188" s="427" t="s">
        <v>603</v>
      </c>
      <c r="D188" s="422" t="s">
        <v>51</v>
      </c>
      <c r="E188" s="429"/>
      <c r="F188" s="429"/>
      <c r="G188" s="429"/>
      <c r="H188" s="328"/>
      <c r="I188" s="329"/>
      <c r="J188" s="329">
        <f t="shared" si="17"/>
        <v>0</v>
      </c>
      <c r="K188" s="329" t="s">
        <v>51</v>
      </c>
      <c r="L188" s="429"/>
      <c r="M188" s="429"/>
      <c r="N188" s="429"/>
      <c r="O188" s="429"/>
      <c r="P188" s="429"/>
      <c r="Q188" s="334"/>
      <c r="R188" s="334"/>
      <c r="S188" s="429"/>
      <c r="T188" s="429"/>
      <c r="U188" s="429"/>
      <c r="V188" s="429"/>
      <c r="W188" s="429"/>
      <c r="X188" s="429"/>
      <c r="Y188" s="429"/>
      <c r="Z188" s="429"/>
      <c r="AA188" s="429"/>
      <c r="AB188" s="429"/>
      <c r="AC188" s="429"/>
      <c r="AD188" s="429"/>
      <c r="AE188" s="429"/>
      <c r="AF188" s="429"/>
      <c r="AG188" s="429"/>
      <c r="AH188" s="429"/>
      <c r="AI188" s="429"/>
      <c r="AJ188" s="429"/>
      <c r="AK188" s="429"/>
      <c r="AL188" s="429"/>
      <c r="AM188" s="429"/>
      <c r="AN188" s="429"/>
      <c r="AO188" s="414"/>
      <c r="AP188" s="414" t="s">
        <v>343</v>
      </c>
      <c r="AQ188" s="422"/>
      <c r="AR188" s="422"/>
      <c r="AS188" s="422" t="s">
        <v>599</v>
      </c>
      <c r="AT188" s="331" t="s">
        <v>353</v>
      </c>
    </row>
    <row r="189" spans="1:46" ht="22.15" customHeight="1">
      <c r="A189" s="423">
        <f>IF(C189="",0,MAX($A$5:A188)+1)</f>
        <v>171</v>
      </c>
      <c r="B189" s="565"/>
      <c r="C189" s="427" t="s">
        <v>604</v>
      </c>
      <c r="D189" s="422" t="s">
        <v>51</v>
      </c>
      <c r="E189" s="429"/>
      <c r="F189" s="429"/>
      <c r="G189" s="429"/>
      <c r="H189" s="328"/>
      <c r="I189" s="329"/>
      <c r="J189" s="329">
        <f t="shared" si="17"/>
        <v>0</v>
      </c>
      <c r="K189" s="329" t="s">
        <v>51</v>
      </c>
      <c r="L189" s="429"/>
      <c r="M189" s="429"/>
      <c r="N189" s="429"/>
      <c r="O189" s="429"/>
      <c r="P189" s="429"/>
      <c r="Q189" s="334"/>
      <c r="R189" s="334"/>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14"/>
      <c r="AP189" s="414" t="s">
        <v>343</v>
      </c>
      <c r="AQ189" s="422"/>
      <c r="AR189" s="422"/>
      <c r="AS189" s="422" t="s">
        <v>599</v>
      </c>
      <c r="AT189" s="331" t="s">
        <v>353</v>
      </c>
    </row>
    <row r="190" spans="1:46" ht="22.15" customHeight="1">
      <c r="A190" s="423">
        <f>IF(C190="",0,MAX($A$5:A189)+1)</f>
        <v>172</v>
      </c>
      <c r="B190" s="565"/>
      <c r="C190" s="427" t="s">
        <v>605</v>
      </c>
      <c r="D190" s="422" t="s">
        <v>51</v>
      </c>
      <c r="E190" s="429"/>
      <c r="F190" s="429"/>
      <c r="G190" s="429"/>
      <c r="H190" s="328"/>
      <c r="I190" s="329"/>
      <c r="J190" s="329">
        <f t="shared" si="17"/>
        <v>0</v>
      </c>
      <c r="K190" s="329" t="s">
        <v>51</v>
      </c>
      <c r="L190" s="429"/>
      <c r="M190" s="429"/>
      <c r="N190" s="429"/>
      <c r="O190" s="429"/>
      <c r="P190" s="429"/>
      <c r="Q190" s="334"/>
      <c r="R190" s="334"/>
      <c r="S190" s="429"/>
      <c r="T190" s="429"/>
      <c r="U190" s="429"/>
      <c r="V190" s="429"/>
      <c r="W190" s="429"/>
      <c r="X190" s="429"/>
      <c r="Y190" s="429"/>
      <c r="Z190" s="429"/>
      <c r="AA190" s="429"/>
      <c r="AB190" s="429"/>
      <c r="AC190" s="429"/>
      <c r="AD190" s="429"/>
      <c r="AE190" s="429"/>
      <c r="AF190" s="429"/>
      <c r="AG190" s="429"/>
      <c r="AH190" s="429"/>
      <c r="AI190" s="429"/>
      <c r="AJ190" s="429"/>
      <c r="AK190" s="429"/>
      <c r="AL190" s="429"/>
      <c r="AM190" s="429"/>
      <c r="AN190" s="429"/>
      <c r="AO190" s="414"/>
      <c r="AP190" s="414" t="s">
        <v>343</v>
      </c>
      <c r="AQ190" s="422"/>
      <c r="AR190" s="422"/>
      <c r="AS190" s="422" t="s">
        <v>599</v>
      </c>
      <c r="AT190" s="331" t="s">
        <v>353</v>
      </c>
    </row>
    <row r="191" spans="1:46" ht="22.15" customHeight="1">
      <c r="A191" s="423">
        <f>IF(C191="",0,MAX($A$5:A190)+1)</f>
        <v>173</v>
      </c>
      <c r="B191" s="565"/>
      <c r="C191" s="427" t="s">
        <v>606</v>
      </c>
      <c r="D191" s="422" t="s">
        <v>51</v>
      </c>
      <c r="E191" s="429"/>
      <c r="F191" s="429"/>
      <c r="G191" s="429"/>
      <c r="H191" s="328"/>
      <c r="I191" s="329"/>
      <c r="J191" s="329">
        <f t="shared" si="17"/>
        <v>0</v>
      </c>
      <c r="K191" s="329" t="s">
        <v>51</v>
      </c>
      <c r="L191" s="429"/>
      <c r="M191" s="429"/>
      <c r="N191" s="429"/>
      <c r="O191" s="429"/>
      <c r="P191" s="429"/>
      <c r="Q191" s="334"/>
      <c r="R191" s="334"/>
      <c r="S191" s="429"/>
      <c r="T191" s="429"/>
      <c r="U191" s="429"/>
      <c r="V191" s="429"/>
      <c r="W191" s="429"/>
      <c r="X191" s="429"/>
      <c r="Y191" s="429"/>
      <c r="Z191" s="429"/>
      <c r="AA191" s="429"/>
      <c r="AB191" s="429"/>
      <c r="AC191" s="429"/>
      <c r="AD191" s="429"/>
      <c r="AE191" s="429"/>
      <c r="AF191" s="429"/>
      <c r="AG191" s="429"/>
      <c r="AH191" s="429"/>
      <c r="AI191" s="429"/>
      <c r="AJ191" s="429"/>
      <c r="AK191" s="429"/>
      <c r="AL191" s="429"/>
      <c r="AM191" s="429"/>
      <c r="AN191" s="429"/>
      <c r="AO191" s="414"/>
      <c r="AP191" s="414" t="s">
        <v>343</v>
      </c>
      <c r="AQ191" s="422"/>
      <c r="AR191" s="422"/>
      <c r="AS191" s="422" t="s">
        <v>599</v>
      </c>
      <c r="AT191" s="331" t="s">
        <v>353</v>
      </c>
    </row>
    <row r="192" spans="1:46" ht="22.15" customHeight="1">
      <c r="A192" s="423">
        <f>IF(C192="",0,MAX($A$5:A191)+1)</f>
        <v>174</v>
      </c>
      <c r="B192" s="565"/>
      <c r="C192" s="427" t="s">
        <v>601</v>
      </c>
      <c r="D192" s="422" t="s">
        <v>51</v>
      </c>
      <c r="E192" s="429"/>
      <c r="F192" s="429"/>
      <c r="G192" s="429"/>
      <c r="H192" s="328"/>
      <c r="I192" s="329"/>
      <c r="J192" s="329">
        <f t="shared" si="17"/>
        <v>0</v>
      </c>
      <c r="K192" s="329" t="s">
        <v>51</v>
      </c>
      <c r="L192" s="429"/>
      <c r="M192" s="429"/>
      <c r="N192" s="429"/>
      <c r="O192" s="429"/>
      <c r="P192" s="429"/>
      <c r="Q192" s="334"/>
      <c r="R192" s="334"/>
      <c r="S192" s="429"/>
      <c r="T192" s="429"/>
      <c r="U192" s="429"/>
      <c r="V192" s="429"/>
      <c r="W192" s="429"/>
      <c r="X192" s="429"/>
      <c r="Y192" s="429"/>
      <c r="Z192" s="429"/>
      <c r="AA192" s="429"/>
      <c r="AB192" s="429"/>
      <c r="AC192" s="429"/>
      <c r="AD192" s="429"/>
      <c r="AE192" s="429"/>
      <c r="AF192" s="429"/>
      <c r="AG192" s="429"/>
      <c r="AH192" s="429"/>
      <c r="AI192" s="429"/>
      <c r="AJ192" s="429"/>
      <c r="AK192" s="429"/>
      <c r="AL192" s="429"/>
      <c r="AM192" s="429"/>
      <c r="AN192" s="429"/>
      <c r="AO192" s="414"/>
      <c r="AP192" s="414" t="s">
        <v>343</v>
      </c>
      <c r="AQ192" s="422"/>
      <c r="AR192" s="422"/>
      <c r="AS192" s="422" t="s">
        <v>599</v>
      </c>
      <c r="AT192" s="331" t="s">
        <v>353</v>
      </c>
    </row>
    <row r="193" spans="1:46" ht="22.15" customHeight="1">
      <c r="A193" s="423">
        <f>IF(C193="",0,MAX($A$5:A192)+1)</f>
        <v>175</v>
      </c>
      <c r="B193" s="565"/>
      <c r="C193" s="427" t="s">
        <v>607</v>
      </c>
      <c r="D193" s="422" t="s">
        <v>51</v>
      </c>
      <c r="E193" s="429"/>
      <c r="F193" s="429"/>
      <c r="G193" s="429"/>
      <c r="H193" s="328"/>
      <c r="I193" s="329"/>
      <c r="J193" s="329">
        <f t="shared" si="17"/>
        <v>0</v>
      </c>
      <c r="K193" s="329" t="s">
        <v>51</v>
      </c>
      <c r="L193" s="429"/>
      <c r="M193" s="429"/>
      <c r="N193" s="429"/>
      <c r="O193" s="429"/>
      <c r="P193" s="429"/>
      <c r="Q193" s="334"/>
      <c r="R193" s="334"/>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14"/>
      <c r="AP193" s="414" t="s">
        <v>343</v>
      </c>
      <c r="AQ193" s="422"/>
      <c r="AR193" s="422"/>
      <c r="AS193" s="422" t="s">
        <v>599</v>
      </c>
      <c r="AT193" s="331" t="s">
        <v>353</v>
      </c>
    </row>
    <row r="194" spans="1:46" ht="22.15" customHeight="1">
      <c r="A194" s="423">
        <f>IF(C194="",0,MAX($A$5:A193)+1)</f>
        <v>176</v>
      </c>
      <c r="B194" s="565"/>
      <c r="C194" s="427" t="s">
        <v>608</v>
      </c>
      <c r="D194" s="422" t="s">
        <v>51</v>
      </c>
      <c r="E194" s="429"/>
      <c r="F194" s="429"/>
      <c r="G194" s="429"/>
      <c r="H194" s="328"/>
      <c r="I194" s="329"/>
      <c r="J194" s="329">
        <f t="shared" si="17"/>
        <v>0</v>
      </c>
      <c r="K194" s="329" t="s">
        <v>51</v>
      </c>
      <c r="L194" s="429"/>
      <c r="M194" s="429"/>
      <c r="N194" s="429"/>
      <c r="O194" s="429"/>
      <c r="P194" s="429"/>
      <c r="Q194" s="334"/>
      <c r="R194" s="334"/>
      <c r="S194" s="429"/>
      <c r="T194" s="429"/>
      <c r="U194" s="429"/>
      <c r="V194" s="429"/>
      <c r="W194" s="429"/>
      <c r="X194" s="429"/>
      <c r="Y194" s="429"/>
      <c r="Z194" s="429"/>
      <c r="AA194" s="429"/>
      <c r="AB194" s="429"/>
      <c r="AC194" s="429"/>
      <c r="AD194" s="429"/>
      <c r="AE194" s="429"/>
      <c r="AF194" s="429"/>
      <c r="AG194" s="429"/>
      <c r="AH194" s="429"/>
      <c r="AI194" s="429"/>
      <c r="AJ194" s="429"/>
      <c r="AK194" s="429"/>
      <c r="AL194" s="429"/>
      <c r="AM194" s="429"/>
      <c r="AN194" s="429"/>
      <c r="AO194" s="414"/>
      <c r="AP194" s="414" t="s">
        <v>343</v>
      </c>
      <c r="AQ194" s="422"/>
      <c r="AR194" s="422"/>
      <c r="AS194" s="422" t="s">
        <v>599</v>
      </c>
      <c r="AT194" s="331" t="s">
        <v>353</v>
      </c>
    </row>
    <row r="195" spans="1:46" ht="22.15" customHeight="1">
      <c r="A195" s="423">
        <f>IF(C195="",0,MAX($A$5:A194)+1)</f>
        <v>177</v>
      </c>
      <c r="B195" s="565"/>
      <c r="C195" s="427" t="s">
        <v>609</v>
      </c>
      <c r="D195" s="422" t="s">
        <v>51</v>
      </c>
      <c r="E195" s="429"/>
      <c r="F195" s="429"/>
      <c r="G195" s="429"/>
      <c r="H195" s="328"/>
      <c r="I195" s="329"/>
      <c r="J195" s="329">
        <f t="shared" si="17"/>
        <v>0</v>
      </c>
      <c r="K195" s="329" t="s">
        <v>51</v>
      </c>
      <c r="L195" s="429"/>
      <c r="M195" s="429"/>
      <c r="N195" s="429"/>
      <c r="O195" s="429"/>
      <c r="P195" s="429"/>
      <c r="Q195" s="334"/>
      <c r="R195" s="334"/>
      <c r="S195" s="429"/>
      <c r="T195" s="429"/>
      <c r="U195" s="429"/>
      <c r="V195" s="429"/>
      <c r="W195" s="429"/>
      <c r="X195" s="429"/>
      <c r="Y195" s="429"/>
      <c r="Z195" s="429"/>
      <c r="AA195" s="429"/>
      <c r="AB195" s="429"/>
      <c r="AC195" s="429"/>
      <c r="AD195" s="429"/>
      <c r="AE195" s="429"/>
      <c r="AF195" s="429"/>
      <c r="AG195" s="429"/>
      <c r="AH195" s="429"/>
      <c r="AI195" s="429"/>
      <c r="AJ195" s="429"/>
      <c r="AK195" s="429"/>
      <c r="AL195" s="429"/>
      <c r="AM195" s="429"/>
      <c r="AN195" s="429"/>
      <c r="AO195" s="414"/>
      <c r="AP195" s="414" t="s">
        <v>343</v>
      </c>
      <c r="AQ195" s="422"/>
      <c r="AR195" s="422"/>
      <c r="AS195" s="422" t="s">
        <v>599</v>
      </c>
      <c r="AT195" s="331" t="s">
        <v>353</v>
      </c>
    </row>
    <row r="196" spans="1:46" ht="22.15" customHeight="1">
      <c r="A196" s="423">
        <f>IF(C196="",0,MAX($A$5:A195)+1)</f>
        <v>178</v>
      </c>
      <c r="B196" s="565"/>
      <c r="C196" s="427" t="s">
        <v>610</v>
      </c>
      <c r="D196" s="422" t="s">
        <v>51</v>
      </c>
      <c r="E196" s="429"/>
      <c r="F196" s="429"/>
      <c r="G196" s="429"/>
      <c r="H196" s="328"/>
      <c r="I196" s="329"/>
      <c r="J196" s="329">
        <f t="shared" si="17"/>
        <v>0</v>
      </c>
      <c r="K196" s="329" t="s">
        <v>51</v>
      </c>
      <c r="L196" s="429"/>
      <c r="M196" s="429"/>
      <c r="N196" s="429"/>
      <c r="O196" s="429"/>
      <c r="P196" s="429"/>
      <c r="Q196" s="334"/>
      <c r="R196" s="334"/>
      <c r="S196" s="429"/>
      <c r="T196" s="429"/>
      <c r="U196" s="429"/>
      <c r="V196" s="429"/>
      <c r="W196" s="429"/>
      <c r="X196" s="429"/>
      <c r="Y196" s="429"/>
      <c r="Z196" s="429"/>
      <c r="AA196" s="429"/>
      <c r="AB196" s="429"/>
      <c r="AC196" s="429"/>
      <c r="AD196" s="429"/>
      <c r="AE196" s="429"/>
      <c r="AF196" s="429"/>
      <c r="AG196" s="429"/>
      <c r="AH196" s="429"/>
      <c r="AI196" s="429"/>
      <c r="AJ196" s="429"/>
      <c r="AK196" s="429"/>
      <c r="AL196" s="429"/>
      <c r="AM196" s="429"/>
      <c r="AN196" s="429"/>
      <c r="AO196" s="414"/>
      <c r="AP196" s="414" t="s">
        <v>343</v>
      </c>
      <c r="AQ196" s="422"/>
      <c r="AR196" s="422"/>
      <c r="AS196" s="422" t="s">
        <v>599</v>
      </c>
      <c r="AT196" s="331" t="s">
        <v>353</v>
      </c>
    </row>
    <row r="197" spans="1:46" ht="22.15" customHeight="1">
      <c r="A197" s="423">
        <f>IF(C197="",0,MAX($A$5:A196)+1)</f>
        <v>179</v>
      </c>
      <c r="B197" s="565"/>
      <c r="C197" s="427" t="s">
        <v>611</v>
      </c>
      <c r="D197" s="422" t="s">
        <v>51</v>
      </c>
      <c r="E197" s="429"/>
      <c r="F197" s="429"/>
      <c r="G197" s="429"/>
      <c r="H197" s="328"/>
      <c r="I197" s="329"/>
      <c r="J197" s="329">
        <f t="shared" si="17"/>
        <v>0</v>
      </c>
      <c r="K197" s="329" t="s">
        <v>51</v>
      </c>
      <c r="L197" s="429"/>
      <c r="M197" s="429"/>
      <c r="N197" s="429"/>
      <c r="O197" s="429"/>
      <c r="P197" s="429"/>
      <c r="Q197" s="334"/>
      <c r="R197" s="334"/>
      <c r="S197" s="429"/>
      <c r="T197" s="429"/>
      <c r="U197" s="429"/>
      <c r="V197" s="429"/>
      <c r="W197" s="429"/>
      <c r="X197" s="429"/>
      <c r="Y197" s="429"/>
      <c r="Z197" s="429"/>
      <c r="AA197" s="429"/>
      <c r="AB197" s="429"/>
      <c r="AC197" s="429"/>
      <c r="AD197" s="429"/>
      <c r="AE197" s="429"/>
      <c r="AF197" s="429"/>
      <c r="AG197" s="429"/>
      <c r="AH197" s="429"/>
      <c r="AI197" s="429"/>
      <c r="AJ197" s="429"/>
      <c r="AK197" s="429"/>
      <c r="AL197" s="429"/>
      <c r="AM197" s="429"/>
      <c r="AN197" s="429"/>
      <c r="AO197" s="414"/>
      <c r="AP197" s="414" t="s">
        <v>343</v>
      </c>
      <c r="AQ197" s="422"/>
      <c r="AR197" s="422"/>
      <c r="AS197" s="422" t="s">
        <v>599</v>
      </c>
      <c r="AT197" s="331" t="s">
        <v>353</v>
      </c>
    </row>
    <row r="198" spans="1:46" ht="22.15" customHeight="1">
      <c r="A198" s="423">
        <f>IF(C198="",0,MAX($A$5:A197)+1)</f>
        <v>180</v>
      </c>
      <c r="B198" s="415">
        <v>2</v>
      </c>
      <c r="C198" s="363" t="s">
        <v>612</v>
      </c>
      <c r="D198" s="446" t="s">
        <v>51</v>
      </c>
      <c r="E198" s="355">
        <v>0.09</v>
      </c>
      <c r="F198" s="329"/>
      <c r="G198" s="355">
        <v>0.09</v>
      </c>
      <c r="H198" s="328">
        <f t="shared" si="15"/>
        <v>0</v>
      </c>
      <c r="I198" s="329">
        <f t="shared" si="16"/>
        <v>0.09</v>
      </c>
      <c r="J198" s="329">
        <f t="shared" si="17"/>
        <v>0.09</v>
      </c>
      <c r="K198" s="329" t="str">
        <f>IF(L198&lt;&gt;0,L$3&amp;", ","")&amp;IF(M198&lt;&gt;0,M$3&amp;", ","")&amp;IF(N198&lt;&gt;0,N$3&amp;", ","")&amp;IF(O198&lt;&gt;0,O$3&amp;", ","")&amp;IF(P198&lt;&gt;0,P$3&amp;", ","")&amp;IF(Q198&lt;&gt;0,Q$3&amp;", ","")&amp;IF(R198&lt;&gt;0,R$3&amp;", ","")&amp;IF(S198&lt;&gt;0,S$3&amp;", ","")&amp;IF(T198&lt;&gt;0,T$3&amp;", ","")&amp;IF(U198&lt;&gt;0,U$3&amp;", ","")&amp;IF(V198&lt;&gt;0,V$3&amp;", ","")&amp;IF(W198&lt;&gt;0,W$3&amp;", ","")&amp;IF(X198&lt;&gt;0,X$3&amp;", ","")&amp;IF(Y198&lt;&gt;0,Y$3&amp;", ","")&amp;IF(Z198&lt;&gt;0,Z$3&amp;", ","")&amp;IF(AA198&lt;&gt;0,AA$3&amp;", ","")&amp;IF(AB198&lt;&gt;0,AB$3&amp;", ","")&amp;IF(AC198&lt;&gt;0,AC$3&amp;", ","")&amp;IF(AD198&lt;&gt;0,AD$3&amp;", ","")&amp;IF(AE198&lt;&gt;0,AE$3&amp;", ","")&amp;IF(AF198&lt;&gt;0,AF$3&amp;", ","")&amp;IF(AG198&lt;&gt;0,AG$3&amp;", ","")&amp;IF(AH198&lt;&gt;0,AH$3&amp;", ","")&amp;IF(AI198&lt;&gt;0,AI$3&amp;", ","")&amp;IF(AJ198&lt;&gt;0,AJ$3&amp;", ","")&amp;IF(AK198&lt;&gt;0,AK$3&amp;", ","")&amp;IF(AL198&lt;&gt;0,AL$3&amp;", ","")&amp;IF(AM198&lt;&gt;0,AM$3&amp;", ","")&amp;IF(AN198&lt;&gt;0,AN$3&amp;", ","")</f>
        <v xml:space="preserve">CLN, </v>
      </c>
      <c r="L198" s="355"/>
      <c r="M198" s="356"/>
      <c r="N198" s="356"/>
      <c r="O198" s="356"/>
      <c r="P198" s="356">
        <v>0.09</v>
      </c>
      <c r="Q198" s="356"/>
      <c r="R198" s="333"/>
      <c r="S198" s="333"/>
      <c r="T198" s="356"/>
      <c r="U198" s="356"/>
      <c r="V198" s="333"/>
      <c r="W198" s="356"/>
      <c r="X198" s="356"/>
      <c r="Y198" s="333"/>
      <c r="Z198" s="356"/>
      <c r="AA198" s="333"/>
      <c r="AB198" s="333"/>
      <c r="AC198" s="356"/>
      <c r="AD198" s="356"/>
      <c r="AE198" s="333"/>
      <c r="AF198" s="333"/>
      <c r="AG198" s="333"/>
      <c r="AH198" s="356"/>
      <c r="AI198" s="333"/>
      <c r="AJ198" s="356"/>
      <c r="AK198" s="356"/>
      <c r="AL198" s="356"/>
      <c r="AM198" s="333"/>
      <c r="AN198" s="331"/>
      <c r="AO198" s="331"/>
      <c r="AP198" s="355" t="s">
        <v>347</v>
      </c>
      <c r="AQ198" s="384" t="s">
        <v>613</v>
      </c>
      <c r="AR198" s="384"/>
      <c r="AS198" s="384"/>
      <c r="AT198" s="422" t="s">
        <v>353</v>
      </c>
    </row>
    <row r="199" spans="1:46" ht="22.15" customHeight="1">
      <c r="A199" s="423">
        <f>IF(C199="",0,MAX($A$5:A198)+1)</f>
        <v>181</v>
      </c>
      <c r="B199" s="566"/>
      <c r="C199" s="416" t="s">
        <v>614</v>
      </c>
      <c r="D199" s="446" t="s">
        <v>51</v>
      </c>
      <c r="E199" s="423"/>
      <c r="F199" s="329"/>
      <c r="G199" s="355"/>
      <c r="H199" s="328"/>
      <c r="I199" s="329"/>
      <c r="J199" s="329">
        <f t="shared" si="17"/>
        <v>0</v>
      </c>
      <c r="K199" s="329" t="s">
        <v>51</v>
      </c>
      <c r="L199" s="355"/>
      <c r="M199" s="356"/>
      <c r="N199" s="356"/>
      <c r="O199" s="356"/>
      <c r="P199" s="356"/>
      <c r="Q199" s="356"/>
      <c r="R199" s="333"/>
      <c r="S199" s="333"/>
      <c r="T199" s="356"/>
      <c r="U199" s="356"/>
      <c r="V199" s="333"/>
      <c r="W199" s="356"/>
      <c r="X199" s="356"/>
      <c r="Y199" s="333"/>
      <c r="Z199" s="356"/>
      <c r="AA199" s="333"/>
      <c r="AB199" s="333"/>
      <c r="AC199" s="356"/>
      <c r="AD199" s="356"/>
      <c r="AE199" s="333"/>
      <c r="AF199" s="333"/>
      <c r="AG199" s="333"/>
      <c r="AH199" s="356"/>
      <c r="AI199" s="333"/>
      <c r="AJ199" s="356"/>
      <c r="AK199" s="356"/>
      <c r="AL199" s="356"/>
      <c r="AM199" s="333"/>
      <c r="AN199" s="331"/>
      <c r="AO199" s="417"/>
      <c r="AP199" s="418" t="s">
        <v>347</v>
      </c>
      <c r="AQ199" s="384"/>
      <c r="AR199" s="384"/>
      <c r="AS199" s="384" t="s">
        <v>599</v>
      </c>
      <c r="AT199" s="331" t="s">
        <v>353</v>
      </c>
    </row>
    <row r="200" spans="1:46" ht="22.15" customHeight="1">
      <c r="A200" s="423">
        <f>IF(C200="",0,MAX($A$5:A199)+1)</f>
        <v>182</v>
      </c>
      <c r="B200" s="566"/>
      <c r="C200" s="416" t="s">
        <v>615</v>
      </c>
      <c r="D200" s="446" t="s">
        <v>51</v>
      </c>
      <c r="E200" s="423"/>
      <c r="F200" s="329"/>
      <c r="G200" s="355"/>
      <c r="H200" s="328"/>
      <c r="I200" s="329"/>
      <c r="J200" s="329">
        <f t="shared" si="17"/>
        <v>0</v>
      </c>
      <c r="K200" s="329" t="s">
        <v>51</v>
      </c>
      <c r="L200" s="355"/>
      <c r="M200" s="356"/>
      <c r="N200" s="356"/>
      <c r="O200" s="356"/>
      <c r="P200" s="356"/>
      <c r="Q200" s="356"/>
      <c r="R200" s="333"/>
      <c r="S200" s="333"/>
      <c r="T200" s="356"/>
      <c r="U200" s="356"/>
      <c r="V200" s="333"/>
      <c r="W200" s="356"/>
      <c r="X200" s="356"/>
      <c r="Y200" s="333"/>
      <c r="Z200" s="356"/>
      <c r="AA200" s="333"/>
      <c r="AB200" s="333"/>
      <c r="AC200" s="356"/>
      <c r="AD200" s="356"/>
      <c r="AE200" s="333"/>
      <c r="AF200" s="333"/>
      <c r="AG200" s="333"/>
      <c r="AH200" s="356"/>
      <c r="AI200" s="333"/>
      <c r="AJ200" s="356"/>
      <c r="AK200" s="356"/>
      <c r="AL200" s="356"/>
      <c r="AM200" s="333"/>
      <c r="AN200" s="331"/>
      <c r="AO200" s="419"/>
      <c r="AP200" s="420" t="s">
        <v>347</v>
      </c>
      <c r="AQ200" s="384"/>
      <c r="AR200" s="384"/>
      <c r="AS200" s="384" t="s">
        <v>599</v>
      </c>
      <c r="AT200" s="331" t="s">
        <v>353</v>
      </c>
    </row>
    <row r="201" spans="1:46" ht="22.15" customHeight="1">
      <c r="A201" s="423">
        <f>IF(C201="",0,MAX($A$5:A200)+1)</f>
        <v>183</v>
      </c>
      <c r="B201" s="566"/>
      <c r="C201" s="416" t="s">
        <v>616</v>
      </c>
      <c r="D201" s="446" t="s">
        <v>51</v>
      </c>
      <c r="E201" s="423"/>
      <c r="F201" s="329"/>
      <c r="G201" s="355"/>
      <c r="H201" s="328"/>
      <c r="I201" s="329"/>
      <c r="J201" s="329">
        <f t="shared" si="17"/>
        <v>0</v>
      </c>
      <c r="K201" s="329" t="s">
        <v>51</v>
      </c>
      <c r="L201" s="355"/>
      <c r="M201" s="356"/>
      <c r="N201" s="356"/>
      <c r="O201" s="356"/>
      <c r="P201" s="356"/>
      <c r="Q201" s="356"/>
      <c r="R201" s="333"/>
      <c r="S201" s="333"/>
      <c r="T201" s="356"/>
      <c r="U201" s="356"/>
      <c r="V201" s="333"/>
      <c r="W201" s="356"/>
      <c r="X201" s="356"/>
      <c r="Y201" s="333"/>
      <c r="Z201" s="356"/>
      <c r="AA201" s="333"/>
      <c r="AB201" s="333"/>
      <c r="AC201" s="356"/>
      <c r="AD201" s="356"/>
      <c r="AE201" s="333"/>
      <c r="AF201" s="333"/>
      <c r="AG201" s="333"/>
      <c r="AH201" s="356"/>
      <c r="AI201" s="333"/>
      <c r="AJ201" s="356"/>
      <c r="AK201" s="356"/>
      <c r="AL201" s="356"/>
      <c r="AM201" s="333"/>
      <c r="AN201" s="331"/>
      <c r="AO201" s="419"/>
      <c r="AP201" s="420" t="s">
        <v>347</v>
      </c>
      <c r="AQ201" s="384"/>
      <c r="AR201" s="384"/>
      <c r="AS201" s="384" t="s">
        <v>599</v>
      </c>
      <c r="AT201" s="331" t="s">
        <v>353</v>
      </c>
    </row>
    <row r="202" spans="1:46" ht="22.15" customHeight="1">
      <c r="A202" s="423">
        <f>IF(C202="",0,MAX($A$5:A201)+1)</f>
        <v>184</v>
      </c>
      <c r="B202" s="566"/>
      <c r="C202" s="416" t="s">
        <v>617</v>
      </c>
      <c r="D202" s="446" t="s">
        <v>51</v>
      </c>
      <c r="E202" s="423"/>
      <c r="F202" s="329"/>
      <c r="G202" s="355"/>
      <c r="H202" s="328"/>
      <c r="I202" s="329"/>
      <c r="J202" s="329">
        <f t="shared" si="17"/>
        <v>0</v>
      </c>
      <c r="K202" s="329" t="s">
        <v>51</v>
      </c>
      <c r="L202" s="355"/>
      <c r="M202" s="356"/>
      <c r="N202" s="356"/>
      <c r="O202" s="356"/>
      <c r="P202" s="356"/>
      <c r="Q202" s="356"/>
      <c r="R202" s="333"/>
      <c r="S202" s="333"/>
      <c r="T202" s="356"/>
      <c r="U202" s="356"/>
      <c r="V202" s="333"/>
      <c r="W202" s="356"/>
      <c r="X202" s="356"/>
      <c r="Y202" s="333"/>
      <c r="Z202" s="356"/>
      <c r="AA202" s="333"/>
      <c r="AB202" s="333"/>
      <c r="AC202" s="356"/>
      <c r="AD202" s="356"/>
      <c r="AE202" s="333"/>
      <c r="AF202" s="333"/>
      <c r="AG202" s="333"/>
      <c r="AH202" s="356"/>
      <c r="AI202" s="333"/>
      <c r="AJ202" s="356"/>
      <c r="AK202" s="356"/>
      <c r="AL202" s="356"/>
      <c r="AM202" s="333"/>
      <c r="AN202" s="331"/>
      <c r="AO202" s="419"/>
      <c r="AP202" s="420" t="s">
        <v>347</v>
      </c>
      <c r="AQ202" s="384"/>
      <c r="AR202" s="384"/>
      <c r="AS202" s="384" t="s">
        <v>599</v>
      </c>
      <c r="AT202" s="331" t="s">
        <v>353</v>
      </c>
    </row>
    <row r="203" spans="1:46" ht="22.15" customHeight="1">
      <c r="A203" s="423">
        <f>IF(C203="",0,MAX($A$5:A202)+1)</f>
        <v>185</v>
      </c>
      <c r="B203" s="566"/>
      <c r="C203" s="416" t="s">
        <v>618</v>
      </c>
      <c r="D203" s="446" t="s">
        <v>51</v>
      </c>
      <c r="E203" s="423"/>
      <c r="F203" s="329"/>
      <c r="G203" s="355"/>
      <c r="H203" s="328"/>
      <c r="I203" s="329"/>
      <c r="J203" s="329">
        <f t="shared" si="17"/>
        <v>0</v>
      </c>
      <c r="K203" s="329" t="s">
        <v>51</v>
      </c>
      <c r="L203" s="355"/>
      <c r="M203" s="356"/>
      <c r="N203" s="356"/>
      <c r="O203" s="356"/>
      <c r="P203" s="356"/>
      <c r="Q203" s="356"/>
      <c r="R203" s="333"/>
      <c r="S203" s="333"/>
      <c r="T203" s="356"/>
      <c r="U203" s="356"/>
      <c r="V203" s="333"/>
      <c r="W203" s="356"/>
      <c r="X203" s="356"/>
      <c r="Y203" s="333"/>
      <c r="Z203" s="356"/>
      <c r="AA203" s="333"/>
      <c r="AB203" s="333"/>
      <c r="AC203" s="356"/>
      <c r="AD203" s="356"/>
      <c r="AE203" s="333"/>
      <c r="AF203" s="333"/>
      <c r="AG203" s="333"/>
      <c r="AH203" s="356"/>
      <c r="AI203" s="333"/>
      <c r="AJ203" s="356"/>
      <c r="AK203" s="356"/>
      <c r="AL203" s="356"/>
      <c r="AM203" s="333"/>
      <c r="AN203" s="331"/>
      <c r="AO203" s="419"/>
      <c r="AP203" s="420" t="s">
        <v>347</v>
      </c>
      <c r="AQ203" s="384"/>
      <c r="AR203" s="384"/>
      <c r="AS203" s="384" t="s">
        <v>599</v>
      </c>
      <c r="AT203" s="331" t="s">
        <v>353</v>
      </c>
    </row>
    <row r="204" spans="1:46" ht="22.15" customHeight="1">
      <c r="A204" s="423">
        <f>IF(C204="",0,MAX($A$5:A203)+1)</f>
        <v>186</v>
      </c>
      <c r="B204" s="566"/>
      <c r="C204" s="416" t="s">
        <v>619</v>
      </c>
      <c r="D204" s="446" t="s">
        <v>51</v>
      </c>
      <c r="E204" s="423"/>
      <c r="F204" s="329"/>
      <c r="G204" s="355"/>
      <c r="H204" s="328"/>
      <c r="I204" s="329"/>
      <c r="J204" s="329">
        <f t="shared" si="17"/>
        <v>0</v>
      </c>
      <c r="K204" s="329" t="s">
        <v>51</v>
      </c>
      <c r="L204" s="355"/>
      <c r="M204" s="356"/>
      <c r="N204" s="356"/>
      <c r="O204" s="356"/>
      <c r="P204" s="356"/>
      <c r="Q204" s="356"/>
      <c r="R204" s="333"/>
      <c r="S204" s="333"/>
      <c r="T204" s="356"/>
      <c r="U204" s="356"/>
      <c r="V204" s="333"/>
      <c r="W204" s="356"/>
      <c r="X204" s="356"/>
      <c r="Y204" s="333"/>
      <c r="Z204" s="356"/>
      <c r="AA204" s="333"/>
      <c r="AB204" s="333"/>
      <c r="AC204" s="356"/>
      <c r="AD204" s="356"/>
      <c r="AE204" s="333"/>
      <c r="AF204" s="333"/>
      <c r="AG204" s="333"/>
      <c r="AH204" s="356"/>
      <c r="AI204" s="333"/>
      <c r="AJ204" s="356"/>
      <c r="AK204" s="356"/>
      <c r="AL204" s="356"/>
      <c r="AM204" s="333"/>
      <c r="AN204" s="331"/>
      <c r="AO204" s="419"/>
      <c r="AP204" s="420" t="s">
        <v>347</v>
      </c>
      <c r="AQ204" s="384"/>
      <c r="AR204" s="384"/>
      <c r="AS204" s="384" t="s">
        <v>599</v>
      </c>
      <c r="AT204" s="331" t="s">
        <v>353</v>
      </c>
    </row>
    <row r="205" spans="1:46" ht="22.15" customHeight="1">
      <c r="A205" s="423">
        <f>IF(C205="",0,MAX($A$5:A204)+1)</f>
        <v>187</v>
      </c>
      <c r="B205" s="566"/>
      <c r="C205" s="416" t="s">
        <v>620</v>
      </c>
      <c r="D205" s="446" t="s">
        <v>51</v>
      </c>
      <c r="E205" s="423"/>
      <c r="F205" s="329"/>
      <c r="G205" s="355"/>
      <c r="H205" s="328"/>
      <c r="I205" s="329"/>
      <c r="J205" s="329">
        <f t="shared" si="17"/>
        <v>0</v>
      </c>
      <c r="K205" s="329" t="s">
        <v>51</v>
      </c>
      <c r="L205" s="355"/>
      <c r="M205" s="356"/>
      <c r="N205" s="356"/>
      <c r="O205" s="356"/>
      <c r="P205" s="356"/>
      <c r="Q205" s="356"/>
      <c r="R205" s="333"/>
      <c r="S205" s="333"/>
      <c r="T205" s="356"/>
      <c r="U205" s="356"/>
      <c r="V205" s="333"/>
      <c r="W205" s="356"/>
      <c r="X205" s="356"/>
      <c r="Y205" s="333"/>
      <c r="Z205" s="356"/>
      <c r="AA205" s="333"/>
      <c r="AB205" s="333"/>
      <c r="AC205" s="356"/>
      <c r="AD205" s="356"/>
      <c r="AE205" s="333"/>
      <c r="AF205" s="333"/>
      <c r="AG205" s="333"/>
      <c r="AH205" s="356"/>
      <c r="AI205" s="333"/>
      <c r="AJ205" s="356"/>
      <c r="AK205" s="356"/>
      <c r="AL205" s="356"/>
      <c r="AM205" s="333"/>
      <c r="AN205" s="331"/>
      <c r="AO205" s="419"/>
      <c r="AP205" s="420" t="s">
        <v>347</v>
      </c>
      <c r="AQ205" s="384"/>
      <c r="AR205" s="384"/>
      <c r="AS205" s="384" t="s">
        <v>599</v>
      </c>
      <c r="AT205" s="331" t="s">
        <v>353</v>
      </c>
    </row>
    <row r="206" spans="1:46" ht="22.15" customHeight="1">
      <c r="A206" s="423">
        <f>IF(C206="",0,MAX($A$5:A205)+1)</f>
        <v>188</v>
      </c>
      <c r="B206" s="566"/>
      <c r="C206" s="416" t="s">
        <v>621</v>
      </c>
      <c r="D206" s="446" t="s">
        <v>51</v>
      </c>
      <c r="E206" s="423"/>
      <c r="F206" s="329"/>
      <c r="G206" s="355"/>
      <c r="H206" s="328"/>
      <c r="I206" s="329"/>
      <c r="J206" s="329">
        <f t="shared" si="17"/>
        <v>0</v>
      </c>
      <c r="K206" s="329" t="s">
        <v>51</v>
      </c>
      <c r="L206" s="355"/>
      <c r="M206" s="356"/>
      <c r="N206" s="356"/>
      <c r="O206" s="356"/>
      <c r="P206" s="356"/>
      <c r="Q206" s="356"/>
      <c r="R206" s="333"/>
      <c r="S206" s="333"/>
      <c r="T206" s="356"/>
      <c r="U206" s="356"/>
      <c r="V206" s="333"/>
      <c r="W206" s="356"/>
      <c r="X206" s="356"/>
      <c r="Y206" s="333"/>
      <c r="Z206" s="356"/>
      <c r="AA206" s="333"/>
      <c r="AB206" s="333"/>
      <c r="AC206" s="356"/>
      <c r="AD206" s="356"/>
      <c r="AE206" s="333"/>
      <c r="AF206" s="333"/>
      <c r="AG206" s="333"/>
      <c r="AH206" s="356"/>
      <c r="AI206" s="333"/>
      <c r="AJ206" s="356"/>
      <c r="AK206" s="356"/>
      <c r="AL206" s="356"/>
      <c r="AM206" s="333"/>
      <c r="AN206" s="331"/>
      <c r="AO206" s="419"/>
      <c r="AP206" s="420" t="s">
        <v>347</v>
      </c>
      <c r="AQ206" s="384"/>
      <c r="AR206" s="384"/>
      <c r="AS206" s="384" t="s">
        <v>599</v>
      </c>
      <c r="AT206" s="331" t="s">
        <v>353</v>
      </c>
    </row>
    <row r="207" spans="1:46" ht="22.15" customHeight="1">
      <c r="A207" s="423">
        <f>IF(C207="",0,MAX($A$5:A206)+1)</f>
        <v>189</v>
      </c>
      <c r="B207" s="413">
        <v>3</v>
      </c>
      <c r="C207" s="427" t="s">
        <v>622</v>
      </c>
      <c r="D207" s="422" t="s">
        <v>51</v>
      </c>
      <c r="E207" s="429">
        <v>3.9699999999999999E-2</v>
      </c>
      <c r="F207" s="429"/>
      <c r="G207" s="429"/>
      <c r="H207" s="328">
        <f t="shared" si="15"/>
        <v>0</v>
      </c>
      <c r="I207" s="329">
        <f t="shared" si="16"/>
        <v>3.9699999999999999E-2</v>
      </c>
      <c r="J207" s="329">
        <f t="shared" si="17"/>
        <v>3.9699999999999999E-2</v>
      </c>
      <c r="K207" s="329" t="str">
        <f>IF(L207&lt;&gt;0,L$3&amp;", ","")&amp;IF(M207&lt;&gt;0,M$3&amp;", ","")&amp;IF(N207&lt;&gt;0,N$3&amp;", ","")&amp;IF(O207&lt;&gt;0,O$3&amp;", ","")&amp;IF(P207&lt;&gt;0,P$3&amp;", ","")&amp;IF(Q207&lt;&gt;0,Q$3&amp;", ","")&amp;IF(R207&lt;&gt;0,R$3&amp;", ","")&amp;IF(S207&lt;&gt;0,S$3&amp;", ","")&amp;IF(T207&lt;&gt;0,T$3&amp;", ","")&amp;IF(U207&lt;&gt;0,U$3&amp;", ","")&amp;IF(V207&lt;&gt;0,V$3&amp;", ","")&amp;IF(W207&lt;&gt;0,W$3&amp;", ","")&amp;IF(X207&lt;&gt;0,X$3&amp;", ","")&amp;IF(Y207&lt;&gt;0,Y$3&amp;", ","")&amp;IF(Z207&lt;&gt;0,Z$3&amp;", ","")&amp;IF(AA207&lt;&gt;0,AA$3&amp;", ","")&amp;IF(AB207&lt;&gt;0,AB$3&amp;", ","")&amp;IF(AC207&lt;&gt;0,AC$3&amp;", ","")&amp;IF(AD207&lt;&gt;0,AD$3&amp;", ","")&amp;IF(AE207&lt;&gt;0,AE$3&amp;", ","")&amp;IF(AF207&lt;&gt;0,AF$3&amp;", ","")&amp;IF(AG207&lt;&gt;0,AG$3&amp;", ","")&amp;IF(AH207&lt;&gt;0,AH$3&amp;", ","")&amp;IF(AI207&lt;&gt;0,AI$3&amp;", ","")&amp;IF(AJ207&lt;&gt;0,AJ$3&amp;", ","")&amp;IF(AK207&lt;&gt;0,AK$3&amp;", ","")&amp;IF(AL207&lt;&gt;0,AL$3&amp;", ","")&amp;IF(AM207&lt;&gt;0,AM$3&amp;", ","")&amp;IF(AN207&lt;&gt;0,AN$3&amp;", ","")</f>
        <v xml:space="preserve">CLN, </v>
      </c>
      <c r="L207" s="429"/>
      <c r="M207" s="429"/>
      <c r="N207" s="429"/>
      <c r="O207" s="429"/>
      <c r="P207" s="429">
        <v>3.9699999999999999E-2</v>
      </c>
      <c r="Q207" s="429"/>
      <c r="R207" s="429"/>
      <c r="S207" s="429"/>
      <c r="T207" s="429"/>
      <c r="U207" s="429"/>
      <c r="V207" s="429"/>
      <c r="W207" s="429"/>
      <c r="X207" s="429"/>
      <c r="Y207" s="429"/>
      <c r="Z207" s="429"/>
      <c r="AA207" s="429"/>
      <c r="AB207" s="429"/>
      <c r="AC207" s="429"/>
      <c r="AD207" s="429"/>
      <c r="AE207" s="429"/>
      <c r="AF207" s="429"/>
      <c r="AG207" s="429"/>
      <c r="AH207" s="429"/>
      <c r="AI207" s="429"/>
      <c r="AJ207" s="429"/>
      <c r="AK207" s="429"/>
      <c r="AL207" s="429"/>
      <c r="AM207" s="429"/>
      <c r="AN207" s="429"/>
      <c r="AO207" s="429"/>
      <c r="AP207" s="429" t="s">
        <v>350</v>
      </c>
      <c r="AQ207" s="422"/>
      <c r="AR207" s="422"/>
      <c r="AS207" s="422"/>
      <c r="AT207" s="422" t="s">
        <v>345</v>
      </c>
    </row>
    <row r="208" spans="1:46" ht="22.15" customHeight="1">
      <c r="A208" s="423">
        <f>IF(C208="",0,MAX($A$5:A207)+1)</f>
        <v>190</v>
      </c>
      <c r="B208" s="413">
        <v>8</v>
      </c>
      <c r="C208" s="427" t="s">
        <v>623</v>
      </c>
      <c r="D208" s="422" t="s">
        <v>51</v>
      </c>
      <c r="E208" s="429">
        <v>0.1129</v>
      </c>
      <c r="F208" s="429">
        <v>0.10290000000000001</v>
      </c>
      <c r="G208" s="429"/>
      <c r="H208" s="328">
        <f t="shared" si="15"/>
        <v>0</v>
      </c>
      <c r="I208" s="329">
        <f t="shared" si="16"/>
        <v>0.1129</v>
      </c>
      <c r="J208" s="329">
        <f t="shared" si="17"/>
        <v>0.01</v>
      </c>
      <c r="K208" s="329" t="str">
        <f>IF(L208&lt;&gt;0,L$3&amp;", ","")&amp;IF(M208&lt;&gt;0,M$3&amp;", ","")&amp;IF(N208&lt;&gt;0,N$3&amp;", ","")&amp;IF(O208&lt;&gt;0,O$3&amp;", ","")&amp;IF(P208&lt;&gt;0,P$3&amp;", ","")&amp;IF(Q208&lt;&gt;0,Q$3&amp;", ","")&amp;IF(R208&lt;&gt;0,R$3&amp;", ","")&amp;IF(S208&lt;&gt;0,S$3&amp;", ","")&amp;IF(T208&lt;&gt;0,T$3&amp;", ","")&amp;IF(U208&lt;&gt;0,U$3&amp;", ","")&amp;IF(V208&lt;&gt;0,V$3&amp;", ","")&amp;IF(W208&lt;&gt;0,W$3&amp;", ","")&amp;IF(X208&lt;&gt;0,X$3&amp;", ","")&amp;IF(Y208&lt;&gt;0,Y$3&amp;", ","")&amp;IF(Z208&lt;&gt;0,Z$3&amp;", ","")&amp;IF(AA208&lt;&gt;0,AA$3&amp;", ","")&amp;IF(AB208&lt;&gt;0,AB$3&amp;", ","")&amp;IF(AC208&lt;&gt;0,AC$3&amp;", ","")&amp;IF(AD208&lt;&gt;0,AD$3&amp;", ","")&amp;IF(AE208&lt;&gt;0,AE$3&amp;", ","")&amp;IF(AF208&lt;&gt;0,AF$3&amp;", ","")&amp;IF(AG208&lt;&gt;0,AG$3&amp;", ","")&amp;IF(AH208&lt;&gt;0,AH$3&amp;", ","")&amp;IF(AI208&lt;&gt;0,AI$3&amp;", ","")&amp;IF(AJ208&lt;&gt;0,AJ$3&amp;", ","")&amp;IF(AK208&lt;&gt;0,AK$3&amp;", ","")&amp;IF(AL208&lt;&gt;0,AL$3&amp;", ","")&amp;IF(AM208&lt;&gt;0,AM$3&amp;", ","")&amp;IF(AN208&lt;&gt;0,AN$3&amp;", ","")</f>
        <v xml:space="preserve">RSN, </v>
      </c>
      <c r="L208" s="429"/>
      <c r="M208" s="429"/>
      <c r="N208" s="429"/>
      <c r="O208" s="429"/>
      <c r="P208" s="429"/>
      <c r="Q208" s="333"/>
      <c r="R208" s="333">
        <v>0.01</v>
      </c>
      <c r="S208" s="429"/>
      <c r="T208" s="429"/>
      <c r="U208" s="429"/>
      <c r="V208" s="429"/>
      <c r="W208" s="429"/>
      <c r="X208" s="429"/>
      <c r="Y208" s="429"/>
      <c r="Z208" s="429"/>
      <c r="AA208" s="429"/>
      <c r="AB208" s="429"/>
      <c r="AC208" s="429"/>
      <c r="AD208" s="429"/>
      <c r="AE208" s="429"/>
      <c r="AF208" s="429"/>
      <c r="AG208" s="429"/>
      <c r="AH208" s="429"/>
      <c r="AI208" s="429"/>
      <c r="AJ208" s="429"/>
      <c r="AK208" s="429"/>
      <c r="AL208" s="429"/>
      <c r="AM208" s="429"/>
      <c r="AN208" s="429"/>
      <c r="AO208" s="429"/>
      <c r="AP208" s="429" t="s">
        <v>350</v>
      </c>
      <c r="AQ208" s="422"/>
      <c r="AR208" s="422"/>
      <c r="AS208" s="422"/>
      <c r="AT208" s="422" t="s">
        <v>345</v>
      </c>
    </row>
    <row r="209" spans="1:46" ht="22.15" customHeight="1">
      <c r="A209" s="423">
        <f>IF(C209="",0,MAX($A$5:A208)+1)</f>
        <v>191</v>
      </c>
      <c r="B209" s="565"/>
      <c r="C209" s="421" t="s">
        <v>624</v>
      </c>
      <c r="D209" s="422" t="s">
        <v>51</v>
      </c>
      <c r="E209" s="423"/>
      <c r="F209" s="429"/>
      <c r="G209" s="429"/>
      <c r="H209" s="328"/>
      <c r="I209" s="329"/>
      <c r="J209" s="329">
        <f t="shared" si="17"/>
        <v>0</v>
      </c>
      <c r="K209" s="329" t="s">
        <v>51</v>
      </c>
      <c r="L209" s="429"/>
      <c r="M209" s="429"/>
      <c r="N209" s="429"/>
      <c r="O209" s="429"/>
      <c r="P209" s="429"/>
      <c r="Q209" s="333"/>
      <c r="R209" s="333"/>
      <c r="S209" s="429"/>
      <c r="T209" s="429"/>
      <c r="U209" s="429"/>
      <c r="V209" s="429"/>
      <c r="W209" s="429"/>
      <c r="X209" s="429"/>
      <c r="Y209" s="429"/>
      <c r="Z209" s="429"/>
      <c r="AA209" s="429"/>
      <c r="AB209" s="429"/>
      <c r="AC209" s="429"/>
      <c r="AD209" s="429"/>
      <c r="AE209" s="429"/>
      <c r="AF209" s="429"/>
      <c r="AG209" s="429"/>
      <c r="AH209" s="429"/>
      <c r="AI209" s="429"/>
      <c r="AJ209" s="429"/>
      <c r="AK209" s="429"/>
      <c r="AL209" s="429"/>
      <c r="AM209" s="429"/>
      <c r="AN209" s="429"/>
      <c r="AO209" s="429"/>
      <c r="AP209" s="429" t="s">
        <v>350</v>
      </c>
      <c r="AQ209" s="422"/>
      <c r="AR209" s="422"/>
      <c r="AS209" s="422"/>
      <c r="AT209" s="331" t="s">
        <v>353</v>
      </c>
    </row>
    <row r="210" spans="1:46" ht="22.15" customHeight="1">
      <c r="A210" s="423">
        <f>IF(C210="",0,MAX($A$5:A209)+1)</f>
        <v>192</v>
      </c>
      <c r="B210" s="565"/>
      <c r="C210" s="421" t="s">
        <v>625</v>
      </c>
      <c r="D210" s="422" t="s">
        <v>51</v>
      </c>
      <c r="E210" s="423"/>
      <c r="F210" s="429"/>
      <c r="G210" s="429"/>
      <c r="H210" s="328"/>
      <c r="I210" s="329"/>
      <c r="J210" s="329">
        <f t="shared" si="17"/>
        <v>0</v>
      </c>
      <c r="K210" s="329" t="s">
        <v>51</v>
      </c>
      <c r="L210" s="429"/>
      <c r="M210" s="429"/>
      <c r="N210" s="429"/>
      <c r="O210" s="429"/>
      <c r="P210" s="429"/>
      <c r="Q210" s="333"/>
      <c r="R210" s="333"/>
      <c r="S210" s="429"/>
      <c r="T210" s="429"/>
      <c r="U210" s="429"/>
      <c r="V210" s="429"/>
      <c r="W210" s="429"/>
      <c r="X210" s="429"/>
      <c r="Y210" s="429"/>
      <c r="Z210" s="429"/>
      <c r="AA210" s="429"/>
      <c r="AB210" s="429"/>
      <c r="AC210" s="429"/>
      <c r="AD210" s="429"/>
      <c r="AE210" s="429"/>
      <c r="AF210" s="429"/>
      <c r="AG210" s="429"/>
      <c r="AH210" s="429"/>
      <c r="AI210" s="429"/>
      <c r="AJ210" s="429"/>
      <c r="AK210" s="429"/>
      <c r="AL210" s="429"/>
      <c r="AM210" s="429"/>
      <c r="AN210" s="429"/>
      <c r="AO210" s="429"/>
      <c r="AP210" s="429" t="s">
        <v>350</v>
      </c>
      <c r="AQ210" s="422"/>
      <c r="AR210" s="422"/>
      <c r="AS210" s="422"/>
      <c r="AT210" s="331" t="s">
        <v>353</v>
      </c>
    </row>
    <row r="211" spans="1:46" ht="22.15" customHeight="1">
      <c r="A211" s="423">
        <f>IF(C211="",0,MAX($A$5:A210)+1)</f>
        <v>193</v>
      </c>
      <c r="B211" s="565"/>
      <c r="C211" s="427" t="s">
        <v>626</v>
      </c>
      <c r="D211" s="422" t="s">
        <v>51</v>
      </c>
      <c r="E211" s="429"/>
      <c r="F211" s="429"/>
      <c r="G211" s="429"/>
      <c r="H211" s="328"/>
      <c r="I211" s="329"/>
      <c r="J211" s="329">
        <f t="shared" si="17"/>
        <v>0</v>
      </c>
      <c r="K211" s="329" t="s">
        <v>51</v>
      </c>
      <c r="L211" s="429"/>
      <c r="M211" s="429"/>
      <c r="N211" s="429"/>
      <c r="O211" s="429"/>
      <c r="P211" s="429"/>
      <c r="Q211" s="333"/>
      <c r="R211" s="333"/>
      <c r="S211" s="429"/>
      <c r="T211" s="429"/>
      <c r="U211" s="429"/>
      <c r="V211" s="429"/>
      <c r="W211" s="429"/>
      <c r="X211" s="429"/>
      <c r="Y211" s="429"/>
      <c r="Z211" s="429"/>
      <c r="AA211" s="429"/>
      <c r="AB211" s="429"/>
      <c r="AC211" s="429"/>
      <c r="AD211" s="429"/>
      <c r="AE211" s="429"/>
      <c r="AF211" s="429"/>
      <c r="AG211" s="429"/>
      <c r="AH211" s="429"/>
      <c r="AI211" s="429"/>
      <c r="AJ211" s="429"/>
      <c r="AK211" s="429"/>
      <c r="AL211" s="429"/>
      <c r="AM211" s="429"/>
      <c r="AN211" s="429"/>
      <c r="AO211" s="429"/>
      <c r="AP211" s="429" t="s">
        <v>350</v>
      </c>
      <c r="AQ211" s="422"/>
      <c r="AR211" s="422"/>
      <c r="AS211" s="422"/>
      <c r="AT211" s="331" t="s">
        <v>353</v>
      </c>
    </row>
    <row r="212" spans="1:46" ht="22.15" customHeight="1">
      <c r="A212" s="423">
        <f>IF(C212="",0,MAX($A$5:A211)+1)</f>
        <v>194</v>
      </c>
      <c r="B212" s="565"/>
      <c r="C212" s="427" t="s">
        <v>627</v>
      </c>
      <c r="D212" s="422" t="s">
        <v>51</v>
      </c>
      <c r="E212" s="429"/>
      <c r="F212" s="429"/>
      <c r="G212" s="429"/>
      <c r="H212" s="328"/>
      <c r="I212" s="329"/>
      <c r="J212" s="329">
        <f t="shared" si="17"/>
        <v>0</v>
      </c>
      <c r="K212" s="329" t="s">
        <v>51</v>
      </c>
      <c r="L212" s="429"/>
      <c r="M212" s="429"/>
      <c r="N212" s="429"/>
      <c r="O212" s="429"/>
      <c r="P212" s="429"/>
      <c r="Q212" s="333"/>
      <c r="R212" s="333"/>
      <c r="S212" s="429"/>
      <c r="T212" s="429"/>
      <c r="U212" s="429"/>
      <c r="V212" s="429"/>
      <c r="W212" s="429"/>
      <c r="X212" s="429"/>
      <c r="Y212" s="429"/>
      <c r="Z212" s="429"/>
      <c r="AA212" s="429"/>
      <c r="AB212" s="429"/>
      <c r="AC212" s="429"/>
      <c r="AD212" s="429"/>
      <c r="AE212" s="429"/>
      <c r="AF212" s="429"/>
      <c r="AG212" s="429"/>
      <c r="AH212" s="429"/>
      <c r="AI212" s="429"/>
      <c r="AJ212" s="429"/>
      <c r="AK212" s="429"/>
      <c r="AL212" s="429"/>
      <c r="AM212" s="429"/>
      <c r="AN212" s="429"/>
      <c r="AO212" s="429"/>
      <c r="AP212" s="429" t="s">
        <v>350</v>
      </c>
      <c r="AQ212" s="422"/>
      <c r="AR212" s="422"/>
      <c r="AS212" s="422"/>
      <c r="AT212" s="331" t="s">
        <v>353</v>
      </c>
    </row>
    <row r="213" spans="1:46" ht="22.15" customHeight="1">
      <c r="A213" s="423">
        <f>IF(C213="",0,MAX($A$5:A212)+1)</f>
        <v>195</v>
      </c>
      <c r="B213" s="565"/>
      <c r="C213" s="427" t="s">
        <v>628</v>
      </c>
      <c r="D213" s="422" t="s">
        <v>51</v>
      </c>
      <c r="E213" s="429"/>
      <c r="F213" s="429"/>
      <c r="G213" s="429"/>
      <c r="H213" s="328"/>
      <c r="I213" s="329"/>
      <c r="J213" s="329">
        <f t="shared" si="17"/>
        <v>0</v>
      </c>
      <c r="K213" s="329" t="s">
        <v>51</v>
      </c>
      <c r="L213" s="429"/>
      <c r="M213" s="429"/>
      <c r="N213" s="429"/>
      <c r="O213" s="429"/>
      <c r="P213" s="429"/>
      <c r="Q213" s="333"/>
      <c r="R213" s="333"/>
      <c r="S213" s="429"/>
      <c r="T213" s="429"/>
      <c r="U213" s="429"/>
      <c r="V213" s="429"/>
      <c r="W213" s="429"/>
      <c r="X213" s="429"/>
      <c r="Y213" s="429"/>
      <c r="Z213" s="429"/>
      <c r="AA213" s="429"/>
      <c r="AB213" s="429"/>
      <c r="AC213" s="429"/>
      <c r="AD213" s="429"/>
      <c r="AE213" s="429"/>
      <c r="AF213" s="429"/>
      <c r="AG213" s="429"/>
      <c r="AH213" s="429"/>
      <c r="AI213" s="429"/>
      <c r="AJ213" s="429"/>
      <c r="AK213" s="429"/>
      <c r="AL213" s="429"/>
      <c r="AM213" s="429"/>
      <c r="AN213" s="429"/>
      <c r="AO213" s="429"/>
      <c r="AP213" s="429" t="s">
        <v>350</v>
      </c>
      <c r="AQ213" s="422"/>
      <c r="AR213" s="422"/>
      <c r="AS213" s="422"/>
      <c r="AT213" s="331" t="s">
        <v>353</v>
      </c>
    </row>
    <row r="214" spans="1:46" ht="22.15" customHeight="1">
      <c r="A214" s="423">
        <f>IF(C214="",0,MAX($A$5:A213)+1)</f>
        <v>196</v>
      </c>
      <c r="B214" s="565"/>
      <c r="C214" s="427" t="s">
        <v>629</v>
      </c>
      <c r="D214" s="422" t="s">
        <v>51</v>
      </c>
      <c r="E214" s="429"/>
      <c r="F214" s="429"/>
      <c r="G214" s="429"/>
      <c r="H214" s="328"/>
      <c r="I214" s="329"/>
      <c r="J214" s="329">
        <f t="shared" si="17"/>
        <v>0</v>
      </c>
      <c r="K214" s="329" t="s">
        <v>51</v>
      </c>
      <c r="L214" s="429"/>
      <c r="M214" s="429"/>
      <c r="N214" s="429"/>
      <c r="O214" s="429"/>
      <c r="P214" s="429"/>
      <c r="Q214" s="333"/>
      <c r="R214" s="333"/>
      <c r="S214" s="429"/>
      <c r="T214" s="429"/>
      <c r="U214" s="429"/>
      <c r="V214" s="429"/>
      <c r="W214" s="429"/>
      <c r="X214" s="429"/>
      <c r="Y214" s="429"/>
      <c r="Z214" s="429"/>
      <c r="AA214" s="429"/>
      <c r="AB214" s="429"/>
      <c r="AC214" s="429"/>
      <c r="AD214" s="429"/>
      <c r="AE214" s="429"/>
      <c r="AF214" s="429"/>
      <c r="AG214" s="429"/>
      <c r="AH214" s="429"/>
      <c r="AI214" s="429"/>
      <c r="AJ214" s="429"/>
      <c r="AK214" s="429"/>
      <c r="AL214" s="429"/>
      <c r="AM214" s="429"/>
      <c r="AN214" s="429"/>
      <c r="AO214" s="429"/>
      <c r="AP214" s="429" t="s">
        <v>350</v>
      </c>
      <c r="AQ214" s="422"/>
      <c r="AR214" s="422"/>
      <c r="AS214" s="422"/>
      <c r="AT214" s="331" t="s">
        <v>353</v>
      </c>
    </row>
    <row r="215" spans="1:46" ht="22.15" customHeight="1">
      <c r="A215" s="423">
        <f>IF(C215="",0,MAX($A$5:A214)+1)</f>
        <v>197</v>
      </c>
      <c r="B215" s="565"/>
      <c r="C215" s="427" t="s">
        <v>630</v>
      </c>
      <c r="D215" s="422" t="s">
        <v>51</v>
      </c>
      <c r="E215" s="429"/>
      <c r="F215" s="429"/>
      <c r="G215" s="429"/>
      <c r="H215" s="328"/>
      <c r="I215" s="329"/>
      <c r="J215" s="329">
        <f t="shared" si="17"/>
        <v>0</v>
      </c>
      <c r="K215" s="329" t="s">
        <v>51</v>
      </c>
      <c r="L215" s="429"/>
      <c r="M215" s="429"/>
      <c r="N215" s="429"/>
      <c r="O215" s="429"/>
      <c r="P215" s="429"/>
      <c r="Q215" s="333"/>
      <c r="R215" s="333"/>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29" t="s">
        <v>350</v>
      </c>
      <c r="AQ215" s="422"/>
      <c r="AR215" s="422"/>
      <c r="AS215" s="422"/>
      <c r="AT215" s="331" t="s">
        <v>353</v>
      </c>
    </row>
    <row r="216" spans="1:46" ht="22.15" customHeight="1">
      <c r="A216" s="423">
        <f>IF(C216="",0,MAX($A$5:A215)+1)</f>
        <v>198</v>
      </c>
      <c r="B216" s="565"/>
      <c r="C216" s="427" t="s">
        <v>631</v>
      </c>
      <c r="D216" s="422" t="s">
        <v>51</v>
      </c>
      <c r="E216" s="429"/>
      <c r="F216" s="429"/>
      <c r="G216" s="429"/>
      <c r="H216" s="328"/>
      <c r="I216" s="329"/>
      <c r="J216" s="329">
        <f t="shared" si="17"/>
        <v>0</v>
      </c>
      <c r="K216" s="329" t="s">
        <v>51</v>
      </c>
      <c r="L216" s="429"/>
      <c r="M216" s="429"/>
      <c r="N216" s="429"/>
      <c r="O216" s="429"/>
      <c r="P216" s="429"/>
      <c r="Q216" s="333"/>
      <c r="R216" s="333"/>
      <c r="S216" s="429"/>
      <c r="T216" s="429"/>
      <c r="U216" s="429"/>
      <c r="V216" s="429"/>
      <c r="W216" s="429"/>
      <c r="X216" s="429"/>
      <c r="Y216" s="429"/>
      <c r="Z216" s="429"/>
      <c r="AA216" s="429"/>
      <c r="AB216" s="429"/>
      <c r="AC216" s="429"/>
      <c r="AD216" s="429"/>
      <c r="AE216" s="429"/>
      <c r="AF216" s="429"/>
      <c r="AG216" s="429"/>
      <c r="AH216" s="429"/>
      <c r="AI216" s="429"/>
      <c r="AJ216" s="429"/>
      <c r="AK216" s="429"/>
      <c r="AL216" s="429"/>
      <c r="AM216" s="429"/>
      <c r="AN216" s="429"/>
      <c r="AO216" s="429"/>
      <c r="AP216" s="429" t="s">
        <v>350</v>
      </c>
      <c r="AQ216" s="422"/>
      <c r="AR216" s="422"/>
      <c r="AS216" s="422"/>
      <c r="AT216" s="331" t="s">
        <v>353</v>
      </c>
    </row>
    <row r="217" spans="1:46" ht="22.15" customHeight="1">
      <c r="A217" s="423">
        <f>IF(C217="",0,MAX($A$5:A216)+1)</f>
        <v>199</v>
      </c>
      <c r="B217" s="565"/>
      <c r="C217" s="427" t="s">
        <v>632</v>
      </c>
      <c r="D217" s="422" t="s">
        <v>51</v>
      </c>
      <c r="E217" s="429"/>
      <c r="F217" s="429"/>
      <c r="G217" s="429"/>
      <c r="H217" s="328"/>
      <c r="I217" s="329"/>
      <c r="J217" s="329">
        <f t="shared" si="17"/>
        <v>0</v>
      </c>
      <c r="K217" s="329" t="s">
        <v>51</v>
      </c>
      <c r="L217" s="429"/>
      <c r="M217" s="429"/>
      <c r="N217" s="429"/>
      <c r="O217" s="429"/>
      <c r="P217" s="429"/>
      <c r="Q217" s="333"/>
      <c r="R217" s="333"/>
      <c r="S217" s="429"/>
      <c r="T217" s="429"/>
      <c r="U217" s="429"/>
      <c r="V217" s="429"/>
      <c r="W217" s="429"/>
      <c r="X217" s="429"/>
      <c r="Y217" s="429"/>
      <c r="Z217" s="429"/>
      <c r="AA217" s="429"/>
      <c r="AB217" s="429"/>
      <c r="AC217" s="429"/>
      <c r="AD217" s="429"/>
      <c r="AE217" s="429"/>
      <c r="AF217" s="429"/>
      <c r="AG217" s="429"/>
      <c r="AH217" s="429"/>
      <c r="AI217" s="429"/>
      <c r="AJ217" s="429"/>
      <c r="AK217" s="429"/>
      <c r="AL217" s="429"/>
      <c r="AM217" s="429"/>
      <c r="AN217" s="429"/>
      <c r="AO217" s="429"/>
      <c r="AP217" s="429" t="s">
        <v>350</v>
      </c>
      <c r="AQ217" s="422"/>
      <c r="AR217" s="422"/>
      <c r="AS217" s="422"/>
      <c r="AT217" s="331" t="s">
        <v>353</v>
      </c>
    </row>
    <row r="218" spans="1:46" ht="22.15" customHeight="1">
      <c r="A218" s="423">
        <f>IF(C218="",0,MAX($A$5:A217)+1)</f>
        <v>200</v>
      </c>
      <c r="B218" s="413">
        <v>13</v>
      </c>
      <c r="C218" s="427" t="s">
        <v>633</v>
      </c>
      <c r="D218" s="422" t="s">
        <v>51</v>
      </c>
      <c r="E218" s="429">
        <v>6.6400000000000001E-2</v>
      </c>
      <c r="F218" s="429"/>
      <c r="G218" s="429"/>
      <c r="H218" s="328">
        <f t="shared" si="15"/>
        <v>0</v>
      </c>
      <c r="I218" s="329">
        <f t="shared" si="16"/>
        <v>6.6400000000000001E-2</v>
      </c>
      <c r="J218" s="329">
        <f t="shared" si="17"/>
        <v>6.6400000000000001E-2</v>
      </c>
      <c r="K218" s="329" t="str">
        <f t="shared" ref="K218:K224" si="23">IF(L218&lt;&gt;0,L$3&amp;", ","")&amp;IF(M218&lt;&gt;0,M$3&amp;", ","")&amp;IF(N218&lt;&gt;0,N$3&amp;", ","")&amp;IF(O218&lt;&gt;0,O$3&amp;", ","")&amp;IF(P218&lt;&gt;0,P$3&amp;", ","")&amp;IF(Q218&lt;&gt;0,Q$3&amp;", ","")&amp;IF(R218&lt;&gt;0,R$3&amp;", ","")&amp;IF(S218&lt;&gt;0,S$3&amp;", ","")&amp;IF(T218&lt;&gt;0,T$3&amp;", ","")&amp;IF(U218&lt;&gt;0,U$3&amp;", ","")&amp;IF(V218&lt;&gt;0,V$3&amp;", ","")&amp;IF(W218&lt;&gt;0,W$3&amp;", ","")&amp;IF(X218&lt;&gt;0,X$3&amp;", ","")&amp;IF(Y218&lt;&gt;0,Y$3&amp;", ","")&amp;IF(Z218&lt;&gt;0,Z$3&amp;", ","")&amp;IF(AA218&lt;&gt;0,AA$3&amp;", ","")&amp;IF(AB218&lt;&gt;0,AB$3&amp;", ","")&amp;IF(AC218&lt;&gt;0,AC$3&amp;", ","")&amp;IF(AD218&lt;&gt;0,AD$3&amp;", ","")&amp;IF(AE218&lt;&gt;0,AE$3&amp;", ","")&amp;IF(AF218&lt;&gt;0,AF$3&amp;", ","")&amp;IF(AG218&lt;&gt;0,AG$3&amp;", ","")&amp;IF(AH218&lt;&gt;0,AH$3&amp;", ","")&amp;IF(AI218&lt;&gt;0,AI$3&amp;", ","")&amp;IF(AJ218&lt;&gt;0,AJ$3&amp;", ","")&amp;IF(AK218&lt;&gt;0,AK$3&amp;", ","")&amp;IF(AL218&lt;&gt;0,AL$3&amp;", ","")&amp;IF(AM218&lt;&gt;0,AM$3&amp;", ","")&amp;IF(AN218&lt;&gt;0,AN$3&amp;", ","")</f>
        <v xml:space="preserve">LUK, HNK, </v>
      </c>
      <c r="L218" s="429"/>
      <c r="M218" s="429">
        <v>5.8000000000000003E-2</v>
      </c>
      <c r="N218" s="429"/>
      <c r="O218" s="429">
        <v>8.3999999999999995E-3</v>
      </c>
      <c r="P218" s="429"/>
      <c r="Q218" s="429"/>
      <c r="R218" s="429"/>
      <c r="S218" s="429"/>
      <c r="T218" s="429"/>
      <c r="U218" s="429"/>
      <c r="V218" s="429"/>
      <c r="W218" s="429"/>
      <c r="X218" s="429"/>
      <c r="Y218" s="429"/>
      <c r="Z218" s="429"/>
      <c r="AA218" s="429"/>
      <c r="AB218" s="429"/>
      <c r="AC218" s="429"/>
      <c r="AD218" s="429"/>
      <c r="AE218" s="429"/>
      <c r="AF218" s="429"/>
      <c r="AG218" s="429"/>
      <c r="AH218" s="429"/>
      <c r="AI218" s="429"/>
      <c r="AJ218" s="429"/>
      <c r="AK218" s="429"/>
      <c r="AL218" s="429"/>
      <c r="AM218" s="429"/>
      <c r="AN218" s="429"/>
      <c r="AO218" s="429"/>
      <c r="AP218" s="429" t="s">
        <v>355</v>
      </c>
      <c r="AQ218" s="422"/>
      <c r="AR218" s="422"/>
      <c r="AS218" s="422"/>
      <c r="AT218" s="446" t="s">
        <v>345</v>
      </c>
    </row>
    <row r="219" spans="1:46" ht="22.15" customHeight="1">
      <c r="A219" s="423">
        <f>IF(C219="",0,MAX($A$5:A218)+1)</f>
        <v>201</v>
      </c>
      <c r="B219" s="413">
        <v>16</v>
      </c>
      <c r="C219" s="427" t="s">
        <v>634</v>
      </c>
      <c r="D219" s="422" t="s">
        <v>51</v>
      </c>
      <c r="E219" s="429">
        <v>0.33330000000000004</v>
      </c>
      <c r="F219" s="429"/>
      <c r="G219" s="429"/>
      <c r="H219" s="328">
        <f t="shared" si="15"/>
        <v>0</v>
      </c>
      <c r="I219" s="329">
        <f t="shared" si="16"/>
        <v>0.33330000000000004</v>
      </c>
      <c r="J219" s="329">
        <f t="shared" si="17"/>
        <v>0.33330000000000004</v>
      </c>
      <c r="K219" s="329" t="str">
        <f t="shared" si="23"/>
        <v xml:space="preserve">CLN, ONT, </v>
      </c>
      <c r="L219" s="429"/>
      <c r="M219" s="429"/>
      <c r="N219" s="429"/>
      <c r="O219" s="429"/>
      <c r="P219" s="429">
        <v>0.32750000000000001</v>
      </c>
      <c r="Q219" s="429"/>
      <c r="R219" s="429"/>
      <c r="S219" s="429"/>
      <c r="T219" s="429"/>
      <c r="U219" s="429"/>
      <c r="V219" s="429"/>
      <c r="W219" s="429"/>
      <c r="X219" s="429">
        <v>5.7999999999999996E-3</v>
      </c>
      <c r="Y219" s="429"/>
      <c r="Z219" s="429"/>
      <c r="AA219" s="429"/>
      <c r="AB219" s="429"/>
      <c r="AC219" s="429"/>
      <c r="AD219" s="429"/>
      <c r="AE219" s="429"/>
      <c r="AF219" s="429"/>
      <c r="AG219" s="429"/>
      <c r="AH219" s="429"/>
      <c r="AI219" s="429"/>
      <c r="AJ219" s="429"/>
      <c r="AK219" s="429"/>
      <c r="AL219" s="429"/>
      <c r="AM219" s="429"/>
      <c r="AN219" s="429"/>
      <c r="AO219" s="429"/>
      <c r="AP219" s="429" t="s">
        <v>355</v>
      </c>
      <c r="AQ219" s="422"/>
      <c r="AR219" s="422"/>
      <c r="AS219" s="422"/>
      <c r="AT219" s="446" t="s">
        <v>345</v>
      </c>
    </row>
    <row r="220" spans="1:46" ht="22.15" customHeight="1">
      <c r="A220" s="423">
        <f>IF(C220="",0,MAX($A$5:A219)+1)</f>
        <v>202</v>
      </c>
      <c r="B220" s="413">
        <v>17</v>
      </c>
      <c r="C220" s="427" t="s">
        <v>635</v>
      </c>
      <c r="D220" s="422" t="s">
        <v>51</v>
      </c>
      <c r="E220" s="429">
        <v>7.8299999999999995E-2</v>
      </c>
      <c r="F220" s="429"/>
      <c r="G220" s="429"/>
      <c r="H220" s="328">
        <f t="shared" si="15"/>
        <v>0</v>
      </c>
      <c r="I220" s="329">
        <f t="shared" si="16"/>
        <v>7.8299999999999995E-2</v>
      </c>
      <c r="J220" s="329">
        <f t="shared" si="17"/>
        <v>7.8299999999999995E-2</v>
      </c>
      <c r="K220" s="329" t="str">
        <f t="shared" si="23"/>
        <v xml:space="preserve">DGD, </v>
      </c>
      <c r="L220" s="429"/>
      <c r="M220" s="429"/>
      <c r="N220" s="429"/>
      <c r="O220" s="429"/>
      <c r="P220" s="429"/>
      <c r="Q220" s="429"/>
      <c r="R220" s="429"/>
      <c r="S220" s="429"/>
      <c r="T220" s="429"/>
      <c r="U220" s="429"/>
      <c r="V220" s="429"/>
      <c r="W220" s="429"/>
      <c r="X220" s="429"/>
      <c r="Y220" s="429"/>
      <c r="Z220" s="429"/>
      <c r="AA220" s="429"/>
      <c r="AB220" s="429"/>
      <c r="AC220" s="429"/>
      <c r="AD220" s="429"/>
      <c r="AE220" s="429"/>
      <c r="AF220" s="429"/>
      <c r="AG220" s="429"/>
      <c r="AH220" s="429">
        <v>7.8299999999999995E-2</v>
      </c>
      <c r="AI220" s="429"/>
      <c r="AJ220" s="429"/>
      <c r="AK220" s="429"/>
      <c r="AL220" s="429"/>
      <c r="AM220" s="429"/>
      <c r="AN220" s="429"/>
      <c r="AO220" s="429"/>
      <c r="AP220" s="429" t="s">
        <v>355</v>
      </c>
      <c r="AQ220" s="422"/>
      <c r="AR220" s="422"/>
      <c r="AS220" s="422"/>
      <c r="AT220" s="446" t="s">
        <v>345</v>
      </c>
    </row>
    <row r="221" spans="1:46" ht="22.15" customHeight="1">
      <c r="A221" s="423">
        <f>IF(C221="",0,MAX($A$5:A220)+1)</f>
        <v>203</v>
      </c>
      <c r="B221" s="413">
        <v>19</v>
      </c>
      <c r="C221" s="427" t="s">
        <v>636</v>
      </c>
      <c r="D221" s="422" t="s">
        <v>51</v>
      </c>
      <c r="E221" s="429">
        <v>7.8100000000000003E-2</v>
      </c>
      <c r="F221" s="429"/>
      <c r="G221" s="429"/>
      <c r="H221" s="328">
        <f t="shared" si="15"/>
        <v>2.7000000000000079E-3</v>
      </c>
      <c r="I221" s="329">
        <f t="shared" si="16"/>
        <v>8.0800000000000011E-2</v>
      </c>
      <c r="J221" s="329">
        <f t="shared" si="17"/>
        <v>8.0800000000000011E-2</v>
      </c>
      <c r="K221" s="329" t="str">
        <f t="shared" si="23"/>
        <v xml:space="preserve">HNK, DGD, </v>
      </c>
      <c r="L221" s="429"/>
      <c r="M221" s="429"/>
      <c r="N221" s="429"/>
      <c r="O221" s="429">
        <v>1.0800000000000001E-2</v>
      </c>
      <c r="P221" s="429"/>
      <c r="Q221" s="429"/>
      <c r="R221" s="429"/>
      <c r="S221" s="429"/>
      <c r="T221" s="429"/>
      <c r="U221" s="429"/>
      <c r="V221" s="429"/>
      <c r="W221" s="429"/>
      <c r="X221" s="429"/>
      <c r="Y221" s="429"/>
      <c r="Z221" s="429"/>
      <c r="AA221" s="429"/>
      <c r="AB221" s="429"/>
      <c r="AC221" s="429"/>
      <c r="AD221" s="429"/>
      <c r="AE221" s="429"/>
      <c r="AF221" s="429"/>
      <c r="AG221" s="429"/>
      <c r="AH221" s="429">
        <v>7.0000000000000007E-2</v>
      </c>
      <c r="AI221" s="429"/>
      <c r="AJ221" s="429"/>
      <c r="AK221" s="429"/>
      <c r="AL221" s="429"/>
      <c r="AM221" s="429"/>
      <c r="AN221" s="429"/>
      <c r="AO221" s="429"/>
      <c r="AP221" s="429" t="s">
        <v>355</v>
      </c>
      <c r="AQ221" s="422"/>
      <c r="AR221" s="422"/>
      <c r="AS221" s="422"/>
      <c r="AT221" s="446" t="s">
        <v>345</v>
      </c>
    </row>
    <row r="222" spans="1:46" ht="22.15" customHeight="1">
      <c r="A222" s="423">
        <f>IF(C222="",0,MAX($A$5:A221)+1)</f>
        <v>204</v>
      </c>
      <c r="B222" s="413">
        <v>24</v>
      </c>
      <c r="C222" s="427" t="s">
        <v>637</v>
      </c>
      <c r="D222" s="422" t="s">
        <v>51</v>
      </c>
      <c r="E222" s="429">
        <v>0.1143</v>
      </c>
      <c r="F222" s="429"/>
      <c r="G222" s="429"/>
      <c r="H222" s="328">
        <f t="shared" si="15"/>
        <v>0</v>
      </c>
      <c r="I222" s="329">
        <f t="shared" si="16"/>
        <v>0.1143</v>
      </c>
      <c r="J222" s="329">
        <f t="shared" si="17"/>
        <v>0.1143</v>
      </c>
      <c r="K222" s="329" t="str">
        <f t="shared" si="23"/>
        <v xml:space="preserve">HNK, CSD, </v>
      </c>
      <c r="L222" s="429"/>
      <c r="M222" s="429"/>
      <c r="N222" s="429"/>
      <c r="O222" s="429">
        <v>0.1095</v>
      </c>
      <c r="P222" s="429"/>
      <c r="Q222" s="429"/>
      <c r="R222" s="429"/>
      <c r="S222" s="429"/>
      <c r="T222" s="429"/>
      <c r="U222" s="429"/>
      <c r="V222" s="429"/>
      <c r="W222" s="429"/>
      <c r="X222" s="429"/>
      <c r="Y222" s="429"/>
      <c r="Z222" s="429"/>
      <c r="AA222" s="429"/>
      <c r="AB222" s="429"/>
      <c r="AC222" s="429"/>
      <c r="AD222" s="429"/>
      <c r="AE222" s="429"/>
      <c r="AF222" s="429"/>
      <c r="AG222" s="429"/>
      <c r="AH222" s="429"/>
      <c r="AI222" s="429"/>
      <c r="AJ222" s="429"/>
      <c r="AK222" s="429"/>
      <c r="AL222" s="429">
        <v>4.7999999999999996E-3</v>
      </c>
      <c r="AM222" s="429"/>
      <c r="AN222" s="429"/>
      <c r="AO222" s="429"/>
      <c r="AP222" s="429" t="s">
        <v>355</v>
      </c>
      <c r="AQ222" s="422"/>
      <c r="AR222" s="422"/>
      <c r="AS222" s="422"/>
      <c r="AT222" s="422" t="s">
        <v>345</v>
      </c>
    </row>
    <row r="223" spans="1:46" ht="22.15" customHeight="1">
      <c r="A223" s="423">
        <f>IF(C223="",0,MAX($A$5:A222)+1)</f>
        <v>205</v>
      </c>
      <c r="B223" s="413">
        <v>26</v>
      </c>
      <c r="C223" s="427" t="s">
        <v>638</v>
      </c>
      <c r="D223" s="422" t="s">
        <v>51</v>
      </c>
      <c r="E223" s="429">
        <v>0.14319999999999999</v>
      </c>
      <c r="F223" s="429"/>
      <c r="G223" s="429"/>
      <c r="H223" s="328">
        <f t="shared" si="15"/>
        <v>0</v>
      </c>
      <c r="I223" s="329">
        <f t="shared" si="16"/>
        <v>0.14319999999999999</v>
      </c>
      <c r="J223" s="329">
        <f t="shared" si="17"/>
        <v>0.14319999999999999</v>
      </c>
      <c r="K223" s="329" t="str">
        <f t="shared" si="23"/>
        <v xml:space="preserve">HNK, ONT, CSD, </v>
      </c>
      <c r="L223" s="429"/>
      <c r="M223" s="429"/>
      <c r="N223" s="429"/>
      <c r="O223" s="429">
        <v>1.2200000000000001E-2</v>
      </c>
      <c r="P223" s="429"/>
      <c r="Q223" s="429"/>
      <c r="R223" s="429"/>
      <c r="S223" s="429"/>
      <c r="T223" s="429"/>
      <c r="U223" s="429"/>
      <c r="V223" s="429"/>
      <c r="W223" s="429"/>
      <c r="X223" s="429">
        <v>0.1188</v>
      </c>
      <c r="Y223" s="429"/>
      <c r="Z223" s="429"/>
      <c r="AA223" s="429"/>
      <c r="AB223" s="429"/>
      <c r="AC223" s="429"/>
      <c r="AD223" s="429"/>
      <c r="AE223" s="429"/>
      <c r="AF223" s="429"/>
      <c r="AG223" s="429"/>
      <c r="AH223" s="429"/>
      <c r="AI223" s="429"/>
      <c r="AJ223" s="429"/>
      <c r="AK223" s="429"/>
      <c r="AL223" s="429">
        <v>1.2200000000000001E-2</v>
      </c>
      <c r="AM223" s="429"/>
      <c r="AN223" s="429"/>
      <c r="AO223" s="429"/>
      <c r="AP223" s="429" t="s">
        <v>355</v>
      </c>
      <c r="AQ223" s="422"/>
      <c r="AR223" s="422"/>
      <c r="AS223" s="422"/>
      <c r="AT223" s="446" t="s">
        <v>345</v>
      </c>
    </row>
    <row r="224" spans="1:46" ht="22.15" customHeight="1">
      <c r="A224" s="423">
        <f>IF(C224="",0,MAX($A$5:A223)+1)</f>
        <v>206</v>
      </c>
      <c r="B224" s="413">
        <v>41</v>
      </c>
      <c r="C224" s="427" t="s">
        <v>639</v>
      </c>
      <c r="D224" s="422" t="s">
        <v>51</v>
      </c>
      <c r="E224" s="429">
        <v>0.1351</v>
      </c>
      <c r="F224" s="429"/>
      <c r="G224" s="429"/>
      <c r="H224" s="328">
        <f t="shared" si="15"/>
        <v>0</v>
      </c>
      <c r="I224" s="329">
        <f t="shared" si="16"/>
        <v>0.1351</v>
      </c>
      <c r="J224" s="329">
        <f t="shared" si="17"/>
        <v>0.1351</v>
      </c>
      <c r="K224" s="329" t="str">
        <f t="shared" si="23"/>
        <v xml:space="preserve">HNK, CLN, TSC, </v>
      </c>
      <c r="L224" s="429"/>
      <c r="M224" s="429"/>
      <c r="N224" s="429"/>
      <c r="O224" s="429">
        <v>1.7399999999999999E-2</v>
      </c>
      <c r="P224" s="429">
        <v>0.02</v>
      </c>
      <c r="Q224" s="429"/>
      <c r="R224" s="429"/>
      <c r="S224" s="429"/>
      <c r="T224" s="429"/>
      <c r="U224" s="429"/>
      <c r="V224" s="429"/>
      <c r="W224" s="429"/>
      <c r="X224" s="429"/>
      <c r="Y224" s="429"/>
      <c r="Z224" s="429">
        <v>9.7699999999999995E-2</v>
      </c>
      <c r="AA224" s="429"/>
      <c r="AB224" s="429"/>
      <c r="AC224" s="429"/>
      <c r="AD224" s="429"/>
      <c r="AE224" s="429"/>
      <c r="AF224" s="429"/>
      <c r="AG224" s="429"/>
      <c r="AH224" s="429"/>
      <c r="AI224" s="429"/>
      <c r="AJ224" s="429"/>
      <c r="AK224" s="429"/>
      <c r="AL224" s="429"/>
      <c r="AM224" s="429"/>
      <c r="AN224" s="429"/>
      <c r="AO224" s="429"/>
      <c r="AP224" s="429" t="s">
        <v>355</v>
      </c>
      <c r="AQ224" s="422"/>
      <c r="AR224" s="422"/>
      <c r="AS224" s="422"/>
      <c r="AT224" s="422" t="s">
        <v>345</v>
      </c>
    </row>
    <row r="225" spans="1:46" ht="22.15" customHeight="1">
      <c r="A225" s="423">
        <f>IF(C225="",0,MAX($A$5:A224)+1)</f>
        <v>207</v>
      </c>
      <c r="B225" s="565"/>
      <c r="C225" s="427" t="s">
        <v>640</v>
      </c>
      <c r="D225" s="422" t="s">
        <v>51</v>
      </c>
      <c r="E225" s="429"/>
      <c r="F225" s="429"/>
      <c r="G225" s="429"/>
      <c r="H225" s="328"/>
      <c r="I225" s="329"/>
      <c r="J225" s="329">
        <f t="shared" si="17"/>
        <v>0</v>
      </c>
      <c r="K225" s="329" t="s">
        <v>51</v>
      </c>
      <c r="L225" s="429"/>
      <c r="M225" s="429"/>
      <c r="N225" s="429"/>
      <c r="O225" s="429"/>
      <c r="P225" s="429"/>
      <c r="Q225" s="429"/>
      <c r="R225" s="429"/>
      <c r="S225" s="429"/>
      <c r="T225" s="429"/>
      <c r="U225" s="429"/>
      <c r="V225" s="429"/>
      <c r="W225" s="429"/>
      <c r="X225" s="429"/>
      <c r="Y225" s="429"/>
      <c r="Z225" s="429"/>
      <c r="AA225" s="429"/>
      <c r="AB225" s="429"/>
      <c r="AC225" s="429"/>
      <c r="AD225" s="429"/>
      <c r="AE225" s="429"/>
      <c r="AF225" s="429"/>
      <c r="AG225" s="429"/>
      <c r="AH225" s="429"/>
      <c r="AI225" s="429"/>
      <c r="AJ225" s="429"/>
      <c r="AK225" s="429"/>
      <c r="AL225" s="429"/>
      <c r="AM225" s="429"/>
      <c r="AN225" s="429"/>
      <c r="AO225" s="429"/>
      <c r="AP225" s="429" t="s">
        <v>355</v>
      </c>
      <c r="AQ225" s="422"/>
      <c r="AR225" s="422"/>
      <c r="AS225" s="422"/>
      <c r="AT225" s="331" t="s">
        <v>353</v>
      </c>
    </row>
    <row r="226" spans="1:46" ht="22.15" customHeight="1">
      <c r="A226" s="423">
        <f>IF(C226="",0,MAX($A$5:A225)+1)</f>
        <v>208</v>
      </c>
      <c r="B226" s="565"/>
      <c r="C226" s="427" t="s">
        <v>641</v>
      </c>
      <c r="D226" s="422" t="s">
        <v>51</v>
      </c>
      <c r="E226" s="429"/>
      <c r="F226" s="429"/>
      <c r="G226" s="429"/>
      <c r="H226" s="328"/>
      <c r="I226" s="329"/>
      <c r="J226" s="329">
        <f t="shared" si="17"/>
        <v>0</v>
      </c>
      <c r="K226" s="329" t="s">
        <v>51</v>
      </c>
      <c r="L226" s="429"/>
      <c r="M226" s="429"/>
      <c r="N226" s="429"/>
      <c r="O226" s="429"/>
      <c r="P226" s="429"/>
      <c r="Q226" s="429"/>
      <c r="R226" s="429"/>
      <c r="S226" s="429"/>
      <c r="T226" s="429"/>
      <c r="U226" s="429"/>
      <c r="V226" s="429"/>
      <c r="W226" s="429"/>
      <c r="X226" s="429"/>
      <c r="Y226" s="429"/>
      <c r="Z226" s="429"/>
      <c r="AA226" s="429"/>
      <c r="AB226" s="429"/>
      <c r="AC226" s="429"/>
      <c r="AD226" s="429"/>
      <c r="AE226" s="429"/>
      <c r="AF226" s="429"/>
      <c r="AG226" s="429"/>
      <c r="AH226" s="429"/>
      <c r="AI226" s="429"/>
      <c r="AJ226" s="429"/>
      <c r="AK226" s="429"/>
      <c r="AL226" s="429"/>
      <c r="AM226" s="429"/>
      <c r="AN226" s="429"/>
      <c r="AO226" s="429"/>
      <c r="AP226" s="429" t="s">
        <v>355</v>
      </c>
      <c r="AQ226" s="422"/>
      <c r="AR226" s="422"/>
      <c r="AS226" s="422"/>
      <c r="AT226" s="331" t="s">
        <v>353</v>
      </c>
    </row>
    <row r="227" spans="1:46" ht="22.15" customHeight="1">
      <c r="A227" s="423">
        <f>IF(C227="",0,MAX($A$5:A226)+1)</f>
        <v>209</v>
      </c>
      <c r="B227" s="565"/>
      <c r="C227" s="427" t="s">
        <v>642</v>
      </c>
      <c r="D227" s="422" t="s">
        <v>51</v>
      </c>
      <c r="E227" s="429"/>
      <c r="F227" s="429"/>
      <c r="G227" s="429"/>
      <c r="H227" s="328"/>
      <c r="I227" s="329"/>
      <c r="J227" s="329">
        <f t="shared" si="17"/>
        <v>0</v>
      </c>
      <c r="K227" s="329" t="s">
        <v>51</v>
      </c>
      <c r="L227" s="429"/>
      <c r="M227" s="429"/>
      <c r="N227" s="429"/>
      <c r="O227" s="429"/>
      <c r="P227" s="429"/>
      <c r="Q227" s="429"/>
      <c r="R227" s="429"/>
      <c r="S227" s="429"/>
      <c r="T227" s="429"/>
      <c r="U227" s="429"/>
      <c r="V227" s="429"/>
      <c r="W227" s="429"/>
      <c r="X227" s="429"/>
      <c r="Y227" s="429"/>
      <c r="Z227" s="429"/>
      <c r="AA227" s="429"/>
      <c r="AB227" s="429"/>
      <c r="AC227" s="429"/>
      <c r="AD227" s="429"/>
      <c r="AE227" s="429"/>
      <c r="AF227" s="429"/>
      <c r="AG227" s="429"/>
      <c r="AH227" s="429"/>
      <c r="AI227" s="429"/>
      <c r="AJ227" s="429"/>
      <c r="AK227" s="429"/>
      <c r="AL227" s="429"/>
      <c r="AM227" s="429"/>
      <c r="AN227" s="429"/>
      <c r="AO227" s="429"/>
      <c r="AP227" s="429" t="s">
        <v>355</v>
      </c>
      <c r="AQ227" s="422"/>
      <c r="AR227" s="422"/>
      <c r="AS227" s="422"/>
      <c r="AT227" s="331" t="s">
        <v>353</v>
      </c>
    </row>
    <row r="228" spans="1:46" ht="22.15" customHeight="1">
      <c r="A228" s="423">
        <f>IF(C228="",0,MAX($A$5:A227)+1)</f>
        <v>210</v>
      </c>
      <c r="B228" s="565"/>
      <c r="C228" s="427" t="s">
        <v>643</v>
      </c>
      <c r="D228" s="422" t="s">
        <v>51</v>
      </c>
      <c r="E228" s="429"/>
      <c r="F228" s="429"/>
      <c r="G228" s="429"/>
      <c r="H228" s="328"/>
      <c r="I228" s="329"/>
      <c r="J228" s="329">
        <f t="shared" si="17"/>
        <v>0</v>
      </c>
      <c r="K228" s="329" t="s">
        <v>51</v>
      </c>
      <c r="L228" s="429"/>
      <c r="M228" s="429"/>
      <c r="N228" s="429"/>
      <c r="O228" s="429"/>
      <c r="P228" s="429"/>
      <c r="Q228" s="429"/>
      <c r="R228" s="429"/>
      <c r="S228" s="429"/>
      <c r="T228" s="429"/>
      <c r="U228" s="429"/>
      <c r="V228" s="429"/>
      <c r="W228" s="429"/>
      <c r="X228" s="429"/>
      <c r="Y228" s="429"/>
      <c r="Z228" s="429"/>
      <c r="AA228" s="429"/>
      <c r="AB228" s="429"/>
      <c r="AC228" s="429"/>
      <c r="AD228" s="429"/>
      <c r="AE228" s="429"/>
      <c r="AF228" s="429"/>
      <c r="AG228" s="429"/>
      <c r="AH228" s="429"/>
      <c r="AI228" s="429"/>
      <c r="AJ228" s="429"/>
      <c r="AK228" s="429"/>
      <c r="AL228" s="429"/>
      <c r="AM228" s="429"/>
      <c r="AN228" s="429"/>
      <c r="AO228" s="429"/>
      <c r="AP228" s="429" t="s">
        <v>355</v>
      </c>
      <c r="AQ228" s="422"/>
      <c r="AR228" s="422"/>
      <c r="AS228" s="422"/>
      <c r="AT228" s="331" t="s">
        <v>353</v>
      </c>
    </row>
    <row r="229" spans="1:46" ht="22.15" customHeight="1">
      <c r="A229" s="423">
        <f>IF(C229="",0,MAX($A$5:A228)+1)</f>
        <v>211</v>
      </c>
      <c r="B229" s="565"/>
      <c r="C229" s="427" t="s">
        <v>644</v>
      </c>
      <c r="D229" s="422" t="s">
        <v>51</v>
      </c>
      <c r="E229" s="429"/>
      <c r="F229" s="429"/>
      <c r="G229" s="429"/>
      <c r="H229" s="328"/>
      <c r="I229" s="329"/>
      <c r="J229" s="329">
        <f t="shared" si="17"/>
        <v>0</v>
      </c>
      <c r="K229" s="329" t="s">
        <v>51</v>
      </c>
      <c r="L229" s="429"/>
      <c r="M229" s="429"/>
      <c r="N229" s="429"/>
      <c r="O229" s="429"/>
      <c r="P229" s="429"/>
      <c r="Q229" s="429"/>
      <c r="R229" s="429"/>
      <c r="S229" s="429"/>
      <c r="T229" s="429"/>
      <c r="U229" s="429"/>
      <c r="V229" s="429"/>
      <c r="W229" s="429"/>
      <c r="X229" s="429"/>
      <c r="Y229" s="429"/>
      <c r="Z229" s="429"/>
      <c r="AA229" s="429"/>
      <c r="AB229" s="429"/>
      <c r="AC229" s="429"/>
      <c r="AD229" s="429"/>
      <c r="AE229" s="429"/>
      <c r="AF229" s="429"/>
      <c r="AG229" s="429"/>
      <c r="AH229" s="429"/>
      <c r="AI229" s="429"/>
      <c r="AJ229" s="429"/>
      <c r="AK229" s="429"/>
      <c r="AL229" s="429"/>
      <c r="AM229" s="429"/>
      <c r="AN229" s="429"/>
      <c r="AO229" s="429"/>
      <c r="AP229" s="429" t="s">
        <v>355</v>
      </c>
      <c r="AQ229" s="422"/>
      <c r="AR229" s="422"/>
      <c r="AS229" s="422"/>
      <c r="AT229" s="331" t="s">
        <v>353</v>
      </c>
    </row>
    <row r="230" spans="1:46" ht="22.15" customHeight="1">
      <c r="A230" s="423">
        <f>IF(C230="",0,MAX($A$5:A229)+1)</f>
        <v>212</v>
      </c>
      <c r="B230" s="565"/>
      <c r="C230" s="427" t="s">
        <v>645</v>
      </c>
      <c r="D230" s="422" t="s">
        <v>51</v>
      </c>
      <c r="E230" s="429"/>
      <c r="F230" s="429"/>
      <c r="G230" s="429"/>
      <c r="H230" s="328"/>
      <c r="I230" s="329"/>
      <c r="J230" s="329">
        <f t="shared" si="17"/>
        <v>0</v>
      </c>
      <c r="K230" s="329" t="s">
        <v>51</v>
      </c>
      <c r="L230" s="429"/>
      <c r="M230" s="429"/>
      <c r="N230" s="429"/>
      <c r="O230" s="429"/>
      <c r="P230" s="429"/>
      <c r="Q230" s="429"/>
      <c r="R230" s="429"/>
      <c r="S230" s="429"/>
      <c r="T230" s="429"/>
      <c r="U230" s="429"/>
      <c r="V230" s="429"/>
      <c r="W230" s="429"/>
      <c r="X230" s="429"/>
      <c r="Y230" s="429"/>
      <c r="Z230" s="429"/>
      <c r="AA230" s="429"/>
      <c r="AB230" s="429"/>
      <c r="AC230" s="429"/>
      <c r="AD230" s="429"/>
      <c r="AE230" s="429"/>
      <c r="AF230" s="429"/>
      <c r="AG230" s="429"/>
      <c r="AH230" s="429"/>
      <c r="AI230" s="429"/>
      <c r="AJ230" s="429"/>
      <c r="AK230" s="429"/>
      <c r="AL230" s="429"/>
      <c r="AM230" s="429"/>
      <c r="AN230" s="429"/>
      <c r="AO230" s="429"/>
      <c r="AP230" s="429" t="s">
        <v>355</v>
      </c>
      <c r="AQ230" s="422"/>
      <c r="AR230" s="422"/>
      <c r="AS230" s="422"/>
      <c r="AT230" s="331" t="s">
        <v>353</v>
      </c>
    </row>
    <row r="231" spans="1:46" ht="22.15" customHeight="1">
      <c r="A231" s="423">
        <f>IF(C231="",0,MAX($A$5:A230)+1)</f>
        <v>213</v>
      </c>
      <c r="B231" s="565"/>
      <c r="C231" s="427" t="s">
        <v>646</v>
      </c>
      <c r="D231" s="422" t="s">
        <v>51</v>
      </c>
      <c r="E231" s="429"/>
      <c r="F231" s="429"/>
      <c r="G231" s="429"/>
      <c r="H231" s="328"/>
      <c r="I231" s="329"/>
      <c r="J231" s="329">
        <f t="shared" si="17"/>
        <v>0</v>
      </c>
      <c r="K231" s="329" t="s">
        <v>51</v>
      </c>
      <c r="L231" s="429"/>
      <c r="M231" s="429"/>
      <c r="N231" s="429"/>
      <c r="O231" s="429"/>
      <c r="P231" s="429"/>
      <c r="Q231" s="429"/>
      <c r="R231" s="429"/>
      <c r="S231" s="429"/>
      <c r="T231" s="429"/>
      <c r="U231" s="429"/>
      <c r="V231" s="429"/>
      <c r="W231" s="429"/>
      <c r="X231" s="429"/>
      <c r="Y231" s="429"/>
      <c r="Z231" s="429"/>
      <c r="AA231" s="429"/>
      <c r="AB231" s="429"/>
      <c r="AC231" s="429"/>
      <c r="AD231" s="429"/>
      <c r="AE231" s="429"/>
      <c r="AF231" s="429"/>
      <c r="AG231" s="429"/>
      <c r="AH231" s="429"/>
      <c r="AI231" s="429"/>
      <c r="AJ231" s="429"/>
      <c r="AK231" s="429"/>
      <c r="AL231" s="429"/>
      <c r="AM231" s="429"/>
      <c r="AN231" s="429"/>
      <c r="AO231" s="429"/>
      <c r="AP231" s="429" t="s">
        <v>355</v>
      </c>
      <c r="AQ231" s="422"/>
      <c r="AR231" s="422"/>
      <c r="AS231" s="422"/>
      <c r="AT231" s="331" t="s">
        <v>353</v>
      </c>
    </row>
    <row r="232" spans="1:46" ht="22.15" customHeight="1">
      <c r="A232" s="423">
        <f>IF(C232="",0,MAX($A$5:A231)+1)</f>
        <v>214</v>
      </c>
      <c r="B232" s="565"/>
      <c r="C232" s="427" t="s">
        <v>647</v>
      </c>
      <c r="D232" s="422" t="s">
        <v>51</v>
      </c>
      <c r="E232" s="429"/>
      <c r="F232" s="429"/>
      <c r="G232" s="429"/>
      <c r="H232" s="328"/>
      <c r="I232" s="329"/>
      <c r="J232" s="329">
        <f t="shared" si="17"/>
        <v>0</v>
      </c>
      <c r="K232" s="329" t="s">
        <v>51</v>
      </c>
      <c r="L232" s="429"/>
      <c r="M232" s="429"/>
      <c r="N232" s="429"/>
      <c r="O232" s="429"/>
      <c r="P232" s="429"/>
      <c r="Q232" s="429"/>
      <c r="R232" s="429"/>
      <c r="S232" s="429"/>
      <c r="T232" s="429"/>
      <c r="U232" s="429"/>
      <c r="V232" s="429"/>
      <c r="W232" s="429"/>
      <c r="X232" s="429"/>
      <c r="Y232" s="429"/>
      <c r="Z232" s="429"/>
      <c r="AA232" s="429"/>
      <c r="AB232" s="429"/>
      <c r="AC232" s="429"/>
      <c r="AD232" s="429"/>
      <c r="AE232" s="429"/>
      <c r="AF232" s="429"/>
      <c r="AG232" s="429"/>
      <c r="AH232" s="429"/>
      <c r="AI232" s="429"/>
      <c r="AJ232" s="429"/>
      <c r="AK232" s="429"/>
      <c r="AL232" s="429"/>
      <c r="AM232" s="429"/>
      <c r="AN232" s="429"/>
      <c r="AO232" s="429"/>
      <c r="AP232" s="429" t="s">
        <v>355</v>
      </c>
      <c r="AQ232" s="422"/>
      <c r="AR232" s="422"/>
      <c r="AS232" s="422"/>
      <c r="AT232" s="331" t="s">
        <v>353</v>
      </c>
    </row>
    <row r="233" spans="1:46" ht="22.15" customHeight="1">
      <c r="A233" s="423">
        <f>IF(C233="",0,MAX($A$5:A232)+1)</f>
        <v>215</v>
      </c>
      <c r="B233" s="565"/>
      <c r="C233" s="427" t="s">
        <v>648</v>
      </c>
      <c r="D233" s="422" t="s">
        <v>51</v>
      </c>
      <c r="E233" s="429"/>
      <c r="F233" s="429"/>
      <c r="G233" s="429"/>
      <c r="H233" s="328"/>
      <c r="I233" s="329"/>
      <c r="J233" s="329">
        <f t="shared" si="17"/>
        <v>0</v>
      </c>
      <c r="K233" s="329" t="s">
        <v>51</v>
      </c>
      <c r="L233" s="429"/>
      <c r="M233" s="429"/>
      <c r="N233" s="429"/>
      <c r="O233" s="429"/>
      <c r="P233" s="429"/>
      <c r="Q233" s="429"/>
      <c r="R233" s="429"/>
      <c r="S233" s="429"/>
      <c r="T233" s="429"/>
      <c r="U233" s="429"/>
      <c r="V233" s="429"/>
      <c r="W233" s="429"/>
      <c r="X233" s="429"/>
      <c r="Y233" s="429"/>
      <c r="Z233" s="429"/>
      <c r="AA233" s="429"/>
      <c r="AB233" s="429"/>
      <c r="AC233" s="429"/>
      <c r="AD233" s="429"/>
      <c r="AE233" s="429"/>
      <c r="AF233" s="429"/>
      <c r="AG233" s="429"/>
      <c r="AH233" s="429"/>
      <c r="AI233" s="429"/>
      <c r="AJ233" s="429"/>
      <c r="AK233" s="429"/>
      <c r="AL233" s="429"/>
      <c r="AM233" s="429"/>
      <c r="AN233" s="429"/>
      <c r="AO233" s="429"/>
      <c r="AP233" s="429" t="s">
        <v>355</v>
      </c>
      <c r="AQ233" s="422"/>
      <c r="AR233" s="422"/>
      <c r="AS233" s="422"/>
      <c r="AT233" s="331" t="s">
        <v>353</v>
      </c>
    </row>
    <row r="234" spans="1:46" ht="22.15" customHeight="1">
      <c r="A234" s="423">
        <f>IF(C234="",0,MAX($A$5:A233)+1)</f>
        <v>216</v>
      </c>
      <c r="B234" s="565"/>
      <c r="C234" s="427" t="s">
        <v>649</v>
      </c>
      <c r="D234" s="422" t="s">
        <v>51</v>
      </c>
      <c r="E234" s="429"/>
      <c r="F234" s="429"/>
      <c r="G234" s="429"/>
      <c r="H234" s="328"/>
      <c r="I234" s="329"/>
      <c r="J234" s="329">
        <f t="shared" si="17"/>
        <v>0</v>
      </c>
      <c r="K234" s="329" t="s">
        <v>51</v>
      </c>
      <c r="L234" s="429"/>
      <c r="M234" s="429"/>
      <c r="N234" s="429"/>
      <c r="O234" s="429"/>
      <c r="P234" s="429"/>
      <c r="Q234" s="429"/>
      <c r="R234" s="429"/>
      <c r="S234" s="429"/>
      <c r="T234" s="429"/>
      <c r="U234" s="429"/>
      <c r="V234" s="429"/>
      <c r="W234" s="429"/>
      <c r="X234" s="429"/>
      <c r="Y234" s="429"/>
      <c r="Z234" s="429"/>
      <c r="AA234" s="429"/>
      <c r="AB234" s="429"/>
      <c r="AC234" s="429"/>
      <c r="AD234" s="429"/>
      <c r="AE234" s="429"/>
      <c r="AF234" s="429"/>
      <c r="AG234" s="429"/>
      <c r="AH234" s="429"/>
      <c r="AI234" s="429"/>
      <c r="AJ234" s="429"/>
      <c r="AK234" s="429"/>
      <c r="AL234" s="429"/>
      <c r="AM234" s="429"/>
      <c r="AN234" s="429"/>
      <c r="AO234" s="429"/>
      <c r="AP234" s="429" t="s">
        <v>355</v>
      </c>
      <c r="AQ234" s="422"/>
      <c r="AR234" s="422"/>
      <c r="AS234" s="422"/>
      <c r="AT234" s="331" t="s">
        <v>353</v>
      </c>
    </row>
    <row r="235" spans="1:46" ht="22.15" customHeight="1">
      <c r="A235" s="423">
        <f>IF(C235="",0,MAX($A$5:A234)+1)</f>
        <v>217</v>
      </c>
      <c r="B235" s="413">
        <v>15</v>
      </c>
      <c r="C235" s="427" t="s">
        <v>650</v>
      </c>
      <c r="D235" s="422" t="s">
        <v>51</v>
      </c>
      <c r="E235" s="429">
        <v>9.9699999999999997E-2</v>
      </c>
      <c r="F235" s="429">
        <v>1.9699999999999999E-2</v>
      </c>
      <c r="G235" s="429"/>
      <c r="H235" s="328">
        <f t="shared" si="15"/>
        <v>0</v>
      </c>
      <c r="I235" s="329">
        <f t="shared" si="16"/>
        <v>9.9699999999999997E-2</v>
      </c>
      <c r="J235" s="329">
        <f t="shared" si="17"/>
        <v>0.08</v>
      </c>
      <c r="K235" s="329" t="str">
        <f>IF(L235&lt;&gt;0,L$3&amp;", ","")&amp;IF(M235&lt;&gt;0,M$3&amp;", ","")&amp;IF(N235&lt;&gt;0,N$3&amp;", ","")&amp;IF(O235&lt;&gt;0,O$3&amp;", ","")&amp;IF(P235&lt;&gt;0,P$3&amp;", ","")&amp;IF(Q235&lt;&gt;0,Q$3&amp;", ","")&amp;IF(R235&lt;&gt;0,R$3&amp;", ","")&amp;IF(S235&lt;&gt;0,S$3&amp;", ","")&amp;IF(T235&lt;&gt;0,T$3&amp;", ","")&amp;IF(U235&lt;&gt;0,U$3&amp;", ","")&amp;IF(V235&lt;&gt;0,V$3&amp;", ","")&amp;IF(W235&lt;&gt;0,W$3&amp;", ","")&amp;IF(X235&lt;&gt;0,X$3&amp;", ","")&amp;IF(Y235&lt;&gt;0,Y$3&amp;", ","")&amp;IF(Z235&lt;&gt;0,Z$3&amp;", ","")&amp;IF(AA235&lt;&gt;0,AA$3&amp;", ","")&amp;IF(AB235&lt;&gt;0,AB$3&amp;", ","")&amp;IF(AC235&lt;&gt;0,AC$3&amp;", ","")&amp;IF(AD235&lt;&gt;0,AD$3&amp;", ","")&amp;IF(AE235&lt;&gt;0,AE$3&amp;", ","")&amp;IF(AF235&lt;&gt;0,AF$3&amp;", ","")&amp;IF(AG235&lt;&gt;0,AG$3&amp;", ","")&amp;IF(AH235&lt;&gt;0,AH$3&amp;", ","")&amp;IF(AI235&lt;&gt;0,AI$3&amp;", ","")&amp;IF(AJ235&lt;&gt;0,AJ$3&amp;", ","")&amp;IF(AK235&lt;&gt;0,AK$3&amp;", ","")&amp;IF(AL235&lt;&gt;0,AL$3&amp;", ","")&amp;IF(AM235&lt;&gt;0,AM$3&amp;", ","")&amp;IF(AN235&lt;&gt;0,AN$3&amp;", ","")</f>
        <v xml:space="preserve">LUK, </v>
      </c>
      <c r="L235" s="429"/>
      <c r="M235" s="429">
        <v>0.08</v>
      </c>
      <c r="N235" s="429"/>
      <c r="O235" s="429"/>
      <c r="P235" s="429"/>
      <c r="Q235" s="429"/>
      <c r="R235" s="429"/>
      <c r="S235" s="429"/>
      <c r="T235" s="429"/>
      <c r="U235" s="429"/>
      <c r="V235" s="429"/>
      <c r="W235" s="429"/>
      <c r="X235" s="429"/>
      <c r="Y235" s="429"/>
      <c r="Z235" s="429"/>
      <c r="AA235" s="429"/>
      <c r="AB235" s="429"/>
      <c r="AC235" s="429"/>
      <c r="AD235" s="429"/>
      <c r="AE235" s="429"/>
      <c r="AF235" s="429"/>
      <c r="AG235" s="429"/>
      <c r="AH235" s="429"/>
      <c r="AI235" s="429"/>
      <c r="AJ235" s="429"/>
      <c r="AK235" s="429"/>
      <c r="AL235" s="429"/>
      <c r="AM235" s="429"/>
      <c r="AN235" s="429"/>
      <c r="AO235" s="429"/>
      <c r="AP235" s="429" t="s">
        <v>360</v>
      </c>
      <c r="AQ235" s="422"/>
      <c r="AR235" s="422"/>
      <c r="AS235" s="422"/>
      <c r="AT235" s="422" t="s">
        <v>345</v>
      </c>
    </row>
    <row r="236" spans="1:46" ht="22.15" customHeight="1">
      <c r="A236" s="423">
        <f>IF(C236="",0,MAX($A$5:A235)+1)</f>
        <v>218</v>
      </c>
      <c r="B236" s="413">
        <v>24</v>
      </c>
      <c r="C236" s="427" t="s">
        <v>651</v>
      </c>
      <c r="D236" s="422" t="s">
        <v>51</v>
      </c>
      <c r="E236" s="429">
        <v>9.3899999999999997E-2</v>
      </c>
      <c r="F236" s="429">
        <v>5.4199999999999998E-2</v>
      </c>
      <c r="G236" s="429"/>
      <c r="H236" s="328">
        <f t="shared" si="15"/>
        <v>0</v>
      </c>
      <c r="I236" s="329">
        <f t="shared" si="16"/>
        <v>9.3899999999999997E-2</v>
      </c>
      <c r="J236" s="329">
        <f t="shared" si="17"/>
        <v>3.9699999999999999E-2</v>
      </c>
      <c r="K236" s="329" t="str">
        <f>IF(L236&lt;&gt;0,L$3&amp;", ","")&amp;IF(M236&lt;&gt;0,M$3&amp;", ","")&amp;IF(N236&lt;&gt;0,N$3&amp;", ","")&amp;IF(O236&lt;&gt;0,O$3&amp;", ","")&amp;IF(P236&lt;&gt;0,P$3&amp;", ","")&amp;IF(Q236&lt;&gt;0,Q$3&amp;", ","")&amp;IF(R236&lt;&gt;0,R$3&amp;", ","")&amp;IF(S236&lt;&gt;0,S$3&amp;", ","")&amp;IF(T236&lt;&gt;0,T$3&amp;", ","")&amp;IF(U236&lt;&gt;0,U$3&amp;", ","")&amp;IF(V236&lt;&gt;0,V$3&amp;", ","")&amp;IF(W236&lt;&gt;0,W$3&amp;", ","")&amp;IF(X236&lt;&gt;0,X$3&amp;", ","")&amp;IF(Y236&lt;&gt;0,Y$3&amp;", ","")&amp;IF(Z236&lt;&gt;0,Z$3&amp;", ","")&amp;IF(AA236&lt;&gt;0,AA$3&amp;", ","")&amp;IF(AB236&lt;&gt;0,AB$3&amp;", ","")&amp;IF(AC236&lt;&gt;0,AC$3&amp;", ","")&amp;IF(AD236&lt;&gt;0,AD$3&amp;", ","")&amp;IF(AE236&lt;&gt;0,AE$3&amp;", ","")&amp;IF(AF236&lt;&gt;0,AF$3&amp;", ","")&amp;IF(AG236&lt;&gt;0,AG$3&amp;", ","")&amp;IF(AH236&lt;&gt;0,AH$3&amp;", ","")&amp;IF(AI236&lt;&gt;0,AI$3&amp;", ","")&amp;IF(AJ236&lt;&gt;0,AJ$3&amp;", ","")&amp;IF(AK236&lt;&gt;0,AK$3&amp;", ","")&amp;IF(AL236&lt;&gt;0,AL$3&amp;", ","")&amp;IF(AM236&lt;&gt;0,AM$3&amp;", ","")&amp;IF(AN236&lt;&gt;0,AN$3&amp;", ","")</f>
        <v xml:space="preserve">CLN, DSH, </v>
      </c>
      <c r="L236" s="429"/>
      <c r="M236" s="429"/>
      <c r="N236" s="429"/>
      <c r="O236" s="429"/>
      <c r="P236" s="429">
        <v>1.0800000000000001E-2</v>
      </c>
      <c r="Q236" s="333"/>
      <c r="R236" s="333"/>
      <c r="S236" s="429"/>
      <c r="T236" s="429"/>
      <c r="U236" s="429"/>
      <c r="V236" s="429"/>
      <c r="W236" s="429"/>
      <c r="X236" s="429"/>
      <c r="Y236" s="429"/>
      <c r="Z236" s="429"/>
      <c r="AA236" s="429"/>
      <c r="AB236" s="429">
        <v>2.8899999999999999E-2</v>
      </c>
      <c r="AC236" s="429"/>
      <c r="AD236" s="429"/>
      <c r="AE236" s="429"/>
      <c r="AF236" s="429"/>
      <c r="AG236" s="429"/>
      <c r="AH236" s="429"/>
      <c r="AI236" s="429"/>
      <c r="AJ236" s="429"/>
      <c r="AK236" s="429"/>
      <c r="AL236" s="429"/>
      <c r="AM236" s="429"/>
      <c r="AN236" s="429"/>
      <c r="AO236" s="429"/>
      <c r="AP236" s="429" t="s">
        <v>360</v>
      </c>
      <c r="AQ236" s="422"/>
      <c r="AR236" s="422"/>
      <c r="AS236" s="422"/>
      <c r="AT236" s="422" t="s">
        <v>345</v>
      </c>
    </row>
    <row r="237" spans="1:46" ht="22.15" customHeight="1">
      <c r="A237" s="423">
        <f>IF(C237="",0,MAX($A$5:A236)+1)</f>
        <v>219</v>
      </c>
      <c r="B237" s="413">
        <v>33</v>
      </c>
      <c r="C237" s="336" t="s">
        <v>652</v>
      </c>
      <c r="D237" s="337" t="s">
        <v>51</v>
      </c>
      <c r="E237" s="334">
        <v>0.12000000000000001</v>
      </c>
      <c r="F237" s="338">
        <v>0.1</v>
      </c>
      <c r="G237" s="334"/>
      <c r="H237" s="328">
        <f t="shared" si="15"/>
        <v>0</v>
      </c>
      <c r="I237" s="329">
        <f t="shared" si="16"/>
        <v>0.12000000000000001</v>
      </c>
      <c r="J237" s="329">
        <f t="shared" si="17"/>
        <v>0.02</v>
      </c>
      <c r="K237" s="329" t="str">
        <f>IF(L237&lt;&gt;0,L$3&amp;", ","")&amp;IF(M237&lt;&gt;0,M$3&amp;", ","")&amp;IF(N237&lt;&gt;0,N$3&amp;", ","")&amp;IF(O237&lt;&gt;0,O$3&amp;", ","")&amp;IF(P237&lt;&gt;0,P$3&amp;", ","")&amp;IF(Q237&lt;&gt;0,Q$3&amp;", ","")&amp;IF(R237&lt;&gt;0,R$3&amp;", ","")&amp;IF(S237&lt;&gt;0,S$3&amp;", ","")&amp;IF(T237&lt;&gt;0,T$3&amp;", ","")&amp;IF(U237&lt;&gt;0,U$3&amp;", ","")&amp;IF(V237&lt;&gt;0,V$3&amp;", ","")&amp;IF(W237&lt;&gt;0,W$3&amp;", ","")&amp;IF(X237&lt;&gt;0,X$3&amp;", ","")&amp;IF(Y237&lt;&gt;0,Y$3&amp;", ","")&amp;IF(Z237&lt;&gt;0,Z$3&amp;", ","")&amp;IF(AA237&lt;&gt;0,AA$3&amp;", ","")&amp;IF(AB237&lt;&gt;0,AB$3&amp;", ","")&amp;IF(AC237&lt;&gt;0,AC$3&amp;", ","")&amp;IF(AD237&lt;&gt;0,AD$3&amp;", ","")&amp;IF(AE237&lt;&gt;0,AE$3&amp;", ","")&amp;IF(AF237&lt;&gt;0,AF$3&amp;", ","")&amp;IF(AG237&lt;&gt;0,AG$3&amp;", ","")&amp;IF(AH237&lt;&gt;0,AH$3&amp;", ","")&amp;IF(AI237&lt;&gt;0,AI$3&amp;", ","")&amp;IF(AJ237&lt;&gt;0,AJ$3&amp;", ","")&amp;IF(AK237&lt;&gt;0,AK$3&amp;", ","")&amp;IF(AL237&lt;&gt;0,AL$3&amp;", ","")&amp;IF(AM237&lt;&gt;0,AM$3&amp;", ","")&amp;IF(AN237&lt;&gt;0,AN$3&amp;", ","")</f>
        <v xml:space="preserve">CLN, </v>
      </c>
      <c r="L237" s="329"/>
      <c r="M237" s="334"/>
      <c r="N237" s="334"/>
      <c r="O237" s="334"/>
      <c r="P237" s="334">
        <v>0.02</v>
      </c>
      <c r="Q237" s="333"/>
      <c r="R237" s="333"/>
      <c r="S237" s="334"/>
      <c r="T237" s="334"/>
      <c r="U237" s="334"/>
      <c r="V237" s="334"/>
      <c r="W237" s="334"/>
      <c r="X237" s="334"/>
      <c r="Y237" s="334"/>
      <c r="Z237" s="334"/>
      <c r="AA237" s="334"/>
      <c r="AB237" s="334"/>
      <c r="AC237" s="334"/>
      <c r="AD237" s="334"/>
      <c r="AE237" s="334"/>
      <c r="AF237" s="334"/>
      <c r="AG237" s="334"/>
      <c r="AH237" s="334"/>
      <c r="AI237" s="334"/>
      <c r="AJ237" s="334"/>
      <c r="AK237" s="334"/>
      <c r="AL237" s="334"/>
      <c r="AM237" s="334"/>
      <c r="AN237" s="334"/>
      <c r="AO237" s="334"/>
      <c r="AP237" s="334" t="s">
        <v>360</v>
      </c>
      <c r="AQ237" s="422" t="s">
        <v>653</v>
      </c>
      <c r="AR237" s="337"/>
      <c r="AS237" s="422"/>
      <c r="AT237" s="359" t="s">
        <v>353</v>
      </c>
    </row>
    <row r="238" spans="1:46" ht="22.15" customHeight="1">
      <c r="A238" s="423">
        <f>IF(C238="",0,MAX($A$5:A237)+1)</f>
        <v>220</v>
      </c>
      <c r="B238" s="565"/>
      <c r="C238" s="336" t="s">
        <v>654</v>
      </c>
      <c r="D238" s="337" t="s">
        <v>51</v>
      </c>
      <c r="E238" s="334"/>
      <c r="F238" s="338"/>
      <c r="G238" s="334"/>
      <c r="H238" s="328"/>
      <c r="I238" s="329"/>
      <c r="J238" s="329">
        <f t="shared" si="17"/>
        <v>0</v>
      </c>
      <c r="K238" s="329" t="s">
        <v>51</v>
      </c>
      <c r="L238" s="329"/>
      <c r="M238" s="334"/>
      <c r="N238" s="334"/>
      <c r="O238" s="334"/>
      <c r="P238" s="334"/>
      <c r="Q238" s="333"/>
      <c r="R238" s="333"/>
      <c r="S238" s="334"/>
      <c r="T238" s="334"/>
      <c r="U238" s="334"/>
      <c r="V238" s="334"/>
      <c r="W238" s="334"/>
      <c r="X238" s="334"/>
      <c r="Y238" s="334"/>
      <c r="Z238" s="334"/>
      <c r="AA238" s="334"/>
      <c r="AB238" s="334"/>
      <c r="AC238" s="334"/>
      <c r="AD238" s="334"/>
      <c r="AE238" s="334"/>
      <c r="AF238" s="334"/>
      <c r="AG238" s="334"/>
      <c r="AH238" s="334"/>
      <c r="AI238" s="334"/>
      <c r="AJ238" s="334"/>
      <c r="AK238" s="334"/>
      <c r="AL238" s="334"/>
      <c r="AM238" s="334"/>
      <c r="AN238" s="334"/>
      <c r="AO238" s="334"/>
      <c r="AP238" s="334" t="s">
        <v>360</v>
      </c>
      <c r="AQ238" s="422"/>
      <c r="AR238" s="337"/>
      <c r="AS238" s="422"/>
      <c r="AT238" s="331" t="s">
        <v>353</v>
      </c>
    </row>
    <row r="239" spans="1:46" ht="22.15" customHeight="1">
      <c r="A239" s="423">
        <f>IF(C239="",0,MAX($A$5:A238)+1)</f>
        <v>221</v>
      </c>
      <c r="B239" s="565"/>
      <c r="C239" s="336" t="s">
        <v>655</v>
      </c>
      <c r="D239" s="337" t="s">
        <v>51</v>
      </c>
      <c r="E239" s="334"/>
      <c r="F239" s="338"/>
      <c r="G239" s="334"/>
      <c r="H239" s="328"/>
      <c r="I239" s="329"/>
      <c r="J239" s="329">
        <f t="shared" si="17"/>
        <v>0</v>
      </c>
      <c r="K239" s="329" t="s">
        <v>51</v>
      </c>
      <c r="L239" s="329"/>
      <c r="M239" s="334"/>
      <c r="N239" s="334"/>
      <c r="O239" s="334"/>
      <c r="P239" s="334"/>
      <c r="Q239" s="333"/>
      <c r="R239" s="333"/>
      <c r="S239" s="334"/>
      <c r="T239" s="334"/>
      <c r="U239" s="334"/>
      <c r="V239" s="334"/>
      <c r="W239" s="334"/>
      <c r="X239" s="334"/>
      <c r="Y239" s="334"/>
      <c r="Z239" s="334"/>
      <c r="AA239" s="334"/>
      <c r="AB239" s="334"/>
      <c r="AC239" s="334"/>
      <c r="AD239" s="334"/>
      <c r="AE239" s="334"/>
      <c r="AF239" s="334"/>
      <c r="AG239" s="334"/>
      <c r="AH239" s="334"/>
      <c r="AI239" s="334"/>
      <c r="AJ239" s="334"/>
      <c r="AK239" s="334"/>
      <c r="AL239" s="334"/>
      <c r="AM239" s="334"/>
      <c r="AN239" s="334"/>
      <c r="AO239" s="334"/>
      <c r="AP239" s="334" t="s">
        <v>360</v>
      </c>
      <c r="AQ239" s="422"/>
      <c r="AR239" s="337"/>
      <c r="AS239" s="422"/>
      <c r="AT239" s="331" t="s">
        <v>353</v>
      </c>
    </row>
    <row r="240" spans="1:46" ht="22.15" customHeight="1">
      <c r="A240" s="423">
        <f>IF(C240="",0,MAX($A$5:A239)+1)</f>
        <v>222</v>
      </c>
      <c r="B240" s="565"/>
      <c r="C240" s="336" t="s">
        <v>656</v>
      </c>
      <c r="D240" s="337" t="s">
        <v>51</v>
      </c>
      <c r="E240" s="334"/>
      <c r="F240" s="338"/>
      <c r="G240" s="334"/>
      <c r="H240" s="328"/>
      <c r="I240" s="329"/>
      <c r="J240" s="329">
        <f t="shared" si="17"/>
        <v>0</v>
      </c>
      <c r="K240" s="329" t="s">
        <v>51</v>
      </c>
      <c r="L240" s="329"/>
      <c r="M240" s="334"/>
      <c r="N240" s="334"/>
      <c r="O240" s="334"/>
      <c r="P240" s="334"/>
      <c r="Q240" s="333"/>
      <c r="R240" s="333"/>
      <c r="S240" s="334"/>
      <c r="T240" s="334"/>
      <c r="U240" s="334"/>
      <c r="V240" s="334"/>
      <c r="W240" s="334"/>
      <c r="X240" s="334"/>
      <c r="Y240" s="334"/>
      <c r="Z240" s="334"/>
      <c r="AA240" s="334"/>
      <c r="AB240" s="334"/>
      <c r="AC240" s="334"/>
      <c r="AD240" s="334"/>
      <c r="AE240" s="334"/>
      <c r="AF240" s="334"/>
      <c r="AG240" s="334"/>
      <c r="AH240" s="334"/>
      <c r="AI240" s="334"/>
      <c r="AJ240" s="334"/>
      <c r="AK240" s="334"/>
      <c r="AL240" s="334"/>
      <c r="AM240" s="334"/>
      <c r="AN240" s="334"/>
      <c r="AO240" s="334"/>
      <c r="AP240" s="334" t="s">
        <v>360</v>
      </c>
      <c r="AQ240" s="422"/>
      <c r="AR240" s="337"/>
      <c r="AS240" s="422"/>
      <c r="AT240" s="331" t="s">
        <v>353</v>
      </c>
    </row>
    <row r="241" spans="1:46" ht="22.15" customHeight="1">
      <c r="A241" s="423">
        <f>IF(C241="",0,MAX($A$5:A240)+1)</f>
        <v>223</v>
      </c>
      <c r="B241" s="565"/>
      <c r="C241" s="336" t="s">
        <v>657</v>
      </c>
      <c r="D241" s="337" t="s">
        <v>51</v>
      </c>
      <c r="E241" s="334"/>
      <c r="F241" s="338"/>
      <c r="G241" s="334"/>
      <c r="H241" s="328"/>
      <c r="I241" s="329"/>
      <c r="J241" s="329">
        <f t="shared" si="17"/>
        <v>0</v>
      </c>
      <c r="K241" s="329" t="s">
        <v>51</v>
      </c>
      <c r="L241" s="329"/>
      <c r="M241" s="334"/>
      <c r="N241" s="334"/>
      <c r="O241" s="334"/>
      <c r="P241" s="334"/>
      <c r="Q241" s="333"/>
      <c r="R241" s="333"/>
      <c r="S241" s="334"/>
      <c r="T241" s="334"/>
      <c r="U241" s="334"/>
      <c r="V241" s="334"/>
      <c r="W241" s="334"/>
      <c r="X241" s="334"/>
      <c r="Y241" s="334"/>
      <c r="Z241" s="334"/>
      <c r="AA241" s="334"/>
      <c r="AB241" s="334"/>
      <c r="AC241" s="334"/>
      <c r="AD241" s="334"/>
      <c r="AE241" s="334"/>
      <c r="AF241" s="334"/>
      <c r="AG241" s="334"/>
      <c r="AH241" s="334"/>
      <c r="AI241" s="334"/>
      <c r="AJ241" s="334"/>
      <c r="AK241" s="334"/>
      <c r="AL241" s="334"/>
      <c r="AM241" s="334"/>
      <c r="AN241" s="334"/>
      <c r="AO241" s="334"/>
      <c r="AP241" s="334" t="s">
        <v>360</v>
      </c>
      <c r="AQ241" s="422"/>
      <c r="AR241" s="337"/>
      <c r="AS241" s="422"/>
      <c r="AT241" s="331" t="s">
        <v>353</v>
      </c>
    </row>
    <row r="242" spans="1:46" ht="22.15" customHeight="1">
      <c r="A242" s="423">
        <f>IF(C242="",0,MAX($A$5:A241)+1)</f>
        <v>224</v>
      </c>
      <c r="B242" s="565"/>
      <c r="C242" s="336" t="s">
        <v>658</v>
      </c>
      <c r="D242" s="337" t="s">
        <v>51</v>
      </c>
      <c r="E242" s="334"/>
      <c r="F242" s="338"/>
      <c r="G242" s="334"/>
      <c r="H242" s="328"/>
      <c r="I242" s="329"/>
      <c r="J242" s="329">
        <f t="shared" si="17"/>
        <v>0</v>
      </c>
      <c r="K242" s="329" t="s">
        <v>51</v>
      </c>
      <c r="L242" s="329"/>
      <c r="M242" s="334"/>
      <c r="N242" s="334"/>
      <c r="O242" s="334"/>
      <c r="P242" s="334"/>
      <c r="Q242" s="333"/>
      <c r="R242" s="333"/>
      <c r="S242" s="334"/>
      <c r="T242" s="334"/>
      <c r="U242" s="334"/>
      <c r="V242" s="334"/>
      <c r="W242" s="334"/>
      <c r="X242" s="334"/>
      <c r="Y242" s="334"/>
      <c r="Z242" s="334"/>
      <c r="AA242" s="334"/>
      <c r="AB242" s="334"/>
      <c r="AC242" s="334"/>
      <c r="AD242" s="334"/>
      <c r="AE242" s="334"/>
      <c r="AF242" s="334"/>
      <c r="AG242" s="334"/>
      <c r="AH242" s="334"/>
      <c r="AI242" s="334"/>
      <c r="AJ242" s="334"/>
      <c r="AK242" s="334"/>
      <c r="AL242" s="334"/>
      <c r="AM242" s="334"/>
      <c r="AN242" s="334"/>
      <c r="AO242" s="334"/>
      <c r="AP242" s="334" t="s">
        <v>360</v>
      </c>
      <c r="AQ242" s="422"/>
      <c r="AR242" s="337"/>
      <c r="AS242" s="422"/>
      <c r="AT242" s="331" t="s">
        <v>353</v>
      </c>
    </row>
    <row r="243" spans="1:46" ht="22.15" customHeight="1">
      <c r="A243" s="423">
        <f>IF(C243="",0,MAX($A$5:A242)+1)</f>
        <v>225</v>
      </c>
      <c r="B243" s="565"/>
      <c r="C243" s="336" t="s">
        <v>658</v>
      </c>
      <c r="D243" s="337" t="s">
        <v>51</v>
      </c>
      <c r="E243" s="334"/>
      <c r="F243" s="338"/>
      <c r="G243" s="334"/>
      <c r="H243" s="328"/>
      <c r="I243" s="329"/>
      <c r="J243" s="329">
        <f t="shared" si="17"/>
        <v>0</v>
      </c>
      <c r="K243" s="329" t="s">
        <v>51</v>
      </c>
      <c r="L243" s="329"/>
      <c r="M243" s="334"/>
      <c r="N243" s="334"/>
      <c r="O243" s="334"/>
      <c r="P243" s="334"/>
      <c r="Q243" s="333"/>
      <c r="R243" s="333"/>
      <c r="S243" s="334"/>
      <c r="T243" s="334"/>
      <c r="U243" s="334"/>
      <c r="V243" s="334"/>
      <c r="W243" s="334"/>
      <c r="X243" s="334"/>
      <c r="Y243" s="334"/>
      <c r="Z243" s="334"/>
      <c r="AA243" s="334"/>
      <c r="AB243" s="334"/>
      <c r="AC243" s="334"/>
      <c r="AD243" s="334"/>
      <c r="AE243" s="334"/>
      <c r="AF243" s="334"/>
      <c r="AG243" s="334"/>
      <c r="AH243" s="334"/>
      <c r="AI243" s="334"/>
      <c r="AJ243" s="334"/>
      <c r="AK243" s="334"/>
      <c r="AL243" s="334"/>
      <c r="AM243" s="334"/>
      <c r="AN243" s="334"/>
      <c r="AO243" s="334"/>
      <c r="AP243" s="334" t="s">
        <v>360</v>
      </c>
      <c r="AQ243" s="422"/>
      <c r="AR243" s="337"/>
      <c r="AS243" s="422"/>
      <c r="AT243" s="331" t="s">
        <v>353</v>
      </c>
    </row>
    <row r="244" spans="1:46" ht="22.15" customHeight="1">
      <c r="A244" s="423">
        <f>IF(C244="",0,MAX($A$5:A243)+1)</f>
        <v>226</v>
      </c>
      <c r="B244" s="565"/>
      <c r="C244" s="336" t="s">
        <v>659</v>
      </c>
      <c r="D244" s="337" t="s">
        <v>51</v>
      </c>
      <c r="E244" s="334"/>
      <c r="F244" s="338"/>
      <c r="G244" s="334"/>
      <c r="H244" s="328"/>
      <c r="I244" s="329"/>
      <c r="J244" s="329">
        <f t="shared" si="17"/>
        <v>0</v>
      </c>
      <c r="K244" s="329" t="s">
        <v>51</v>
      </c>
      <c r="L244" s="329"/>
      <c r="M244" s="334"/>
      <c r="N244" s="334"/>
      <c r="O244" s="334"/>
      <c r="P244" s="334"/>
      <c r="Q244" s="333"/>
      <c r="R244" s="333"/>
      <c r="S244" s="334"/>
      <c r="T244" s="334"/>
      <c r="U244" s="334"/>
      <c r="V244" s="334"/>
      <c r="W244" s="334"/>
      <c r="X244" s="334"/>
      <c r="Y244" s="334"/>
      <c r="Z244" s="334"/>
      <c r="AA244" s="334"/>
      <c r="AB244" s="334"/>
      <c r="AC244" s="334"/>
      <c r="AD244" s="334"/>
      <c r="AE244" s="334"/>
      <c r="AF244" s="334"/>
      <c r="AG244" s="334"/>
      <c r="AH244" s="334"/>
      <c r="AI244" s="334"/>
      <c r="AJ244" s="334"/>
      <c r="AK244" s="334"/>
      <c r="AL244" s="334"/>
      <c r="AM244" s="334"/>
      <c r="AN244" s="334"/>
      <c r="AO244" s="334"/>
      <c r="AP244" s="334" t="s">
        <v>360</v>
      </c>
      <c r="AQ244" s="422"/>
      <c r="AR244" s="337"/>
      <c r="AS244" s="422"/>
      <c r="AT244" s="331" t="s">
        <v>353</v>
      </c>
    </row>
    <row r="245" spans="1:46" ht="22.15" customHeight="1">
      <c r="A245" s="423">
        <f>IF(C245="",0,MAX($A$5:A244)+1)</f>
        <v>227</v>
      </c>
      <c r="B245" s="565"/>
      <c r="C245" s="336" t="s">
        <v>660</v>
      </c>
      <c r="D245" s="337" t="s">
        <v>51</v>
      </c>
      <c r="E245" s="334"/>
      <c r="F245" s="338"/>
      <c r="G245" s="334"/>
      <c r="H245" s="328"/>
      <c r="I245" s="329"/>
      <c r="J245" s="329">
        <f t="shared" si="17"/>
        <v>0</v>
      </c>
      <c r="K245" s="329" t="s">
        <v>51</v>
      </c>
      <c r="L245" s="329"/>
      <c r="M245" s="334"/>
      <c r="N245" s="334"/>
      <c r="O245" s="334"/>
      <c r="P245" s="334"/>
      <c r="Q245" s="333"/>
      <c r="R245" s="333"/>
      <c r="S245" s="334"/>
      <c r="T245" s="334"/>
      <c r="U245" s="334"/>
      <c r="V245" s="334"/>
      <c r="W245" s="334"/>
      <c r="X245" s="334"/>
      <c r="Y245" s="334"/>
      <c r="Z245" s="334"/>
      <c r="AA245" s="334"/>
      <c r="AB245" s="334"/>
      <c r="AC245" s="334"/>
      <c r="AD245" s="334"/>
      <c r="AE245" s="334"/>
      <c r="AF245" s="334"/>
      <c r="AG245" s="334"/>
      <c r="AH245" s="334"/>
      <c r="AI245" s="334"/>
      <c r="AJ245" s="334"/>
      <c r="AK245" s="334"/>
      <c r="AL245" s="334"/>
      <c r="AM245" s="334"/>
      <c r="AN245" s="334"/>
      <c r="AO245" s="334"/>
      <c r="AP245" s="334" t="s">
        <v>360</v>
      </c>
      <c r="AQ245" s="422"/>
      <c r="AR245" s="337"/>
      <c r="AS245" s="422"/>
      <c r="AT245" s="331" t="s">
        <v>353</v>
      </c>
    </row>
    <row r="246" spans="1:46" s="362" customFormat="1" ht="22.15" customHeight="1">
      <c r="A246" s="384">
        <f>IF(C246="",0,MAX($A$5:A245)+1)</f>
        <v>228</v>
      </c>
      <c r="B246" s="415">
        <v>20</v>
      </c>
      <c r="C246" s="388" t="s">
        <v>661</v>
      </c>
      <c r="D246" s="389" t="s">
        <v>51</v>
      </c>
      <c r="E246" s="329">
        <v>0.1</v>
      </c>
      <c r="F246" s="329"/>
      <c r="G246" s="329">
        <v>0.1</v>
      </c>
      <c r="H246" s="329"/>
      <c r="I246" s="329"/>
      <c r="J246" s="329">
        <f t="shared" si="17"/>
        <v>0.1</v>
      </c>
      <c r="K246" s="329" t="str">
        <f>IF(L246&lt;&gt;0,L$3&amp;", ","")&amp;IF(M246&lt;&gt;0,M$3&amp;", ","")&amp;IF(N246&lt;&gt;0,N$3&amp;", ","")&amp;IF(O246&lt;&gt;0,O$3&amp;", ","")&amp;IF(P246&lt;&gt;0,P$3&amp;", ","")&amp;IF(Q246&lt;&gt;0,Q$3&amp;", ","")&amp;IF(R246&lt;&gt;0,R$3&amp;", ","")&amp;IF(S246&lt;&gt;0,S$3&amp;", ","")&amp;IF(T246&lt;&gt;0,T$3&amp;", ","")&amp;IF(U246&lt;&gt;0,U$3&amp;", ","")&amp;IF(V246&lt;&gt;0,V$3&amp;", ","")&amp;IF(W246&lt;&gt;0,W$3&amp;", ","")&amp;IF(X246&lt;&gt;0,X$3&amp;", ","")&amp;IF(Y246&lt;&gt;0,Y$3&amp;", ","")&amp;IF(Z246&lt;&gt;0,Z$3&amp;", ","")&amp;IF(AA246&lt;&gt;0,AA$3&amp;", ","")&amp;IF(AB246&lt;&gt;0,AB$3&amp;", ","")&amp;IF(AC246&lt;&gt;0,AC$3&amp;", ","")&amp;IF(AD246&lt;&gt;0,AD$3&amp;", ","")&amp;IF(AE246&lt;&gt;0,AE$3&amp;", ","")&amp;IF(AF246&lt;&gt;0,AF$3&amp;", ","")&amp;IF(AG246&lt;&gt;0,AG$3&amp;", ","")&amp;IF(AH246&lt;&gt;0,AH$3&amp;", ","")&amp;IF(AI246&lt;&gt;0,AI$3&amp;", ","")&amp;IF(AJ246&lt;&gt;0,AJ$3&amp;", ","")&amp;IF(AK246&lt;&gt;0,AK$3&amp;", ","")&amp;IF(AL246&lt;&gt;0,AL$3&amp;", ","")&amp;IF(AM246&lt;&gt;0,AM$3&amp;", ","")&amp;IF(AN246&lt;&gt;0,AN$3&amp;", ","")</f>
        <v xml:space="preserve">HNK, </v>
      </c>
      <c r="L246" s="329"/>
      <c r="M246" s="387"/>
      <c r="N246" s="387"/>
      <c r="O246" s="331">
        <v>0.1</v>
      </c>
      <c r="P246" s="387"/>
      <c r="Q246" s="387"/>
      <c r="R246" s="387"/>
      <c r="S246" s="387"/>
      <c r="T246" s="387"/>
      <c r="U246" s="387"/>
      <c r="V246" s="387"/>
      <c r="W246" s="387"/>
      <c r="X246" s="387"/>
      <c r="Y246" s="387"/>
      <c r="Z246" s="387"/>
      <c r="AA246" s="387"/>
      <c r="AB246" s="387"/>
      <c r="AC246" s="387"/>
      <c r="AD246" s="387"/>
      <c r="AE246" s="387"/>
      <c r="AF246" s="387"/>
      <c r="AG246" s="387"/>
      <c r="AH246" s="387"/>
      <c r="AI246" s="387"/>
      <c r="AJ246" s="387"/>
      <c r="AK246" s="387"/>
      <c r="AL246" s="387"/>
      <c r="AM246" s="387"/>
      <c r="AN246" s="331"/>
      <c r="AO246" s="331"/>
      <c r="AP246" s="329" t="s">
        <v>362</v>
      </c>
      <c r="AQ246" s="384" t="s">
        <v>662</v>
      </c>
      <c r="AR246" s="384"/>
      <c r="AS246" s="384"/>
      <c r="AT246" s="331" t="s">
        <v>353</v>
      </c>
    </row>
    <row r="247" spans="1:46" ht="22.15" customHeight="1">
      <c r="A247" s="423">
        <f>IF(C247="",0,MAX($A$5:A246)+1)</f>
        <v>229</v>
      </c>
      <c r="B247" s="413">
        <v>5</v>
      </c>
      <c r="C247" s="427" t="s">
        <v>635</v>
      </c>
      <c r="D247" s="422" t="s">
        <v>51</v>
      </c>
      <c r="E247" s="429">
        <v>5.74E-2</v>
      </c>
      <c r="F247" s="429"/>
      <c r="G247" s="429"/>
      <c r="H247" s="328">
        <f t="shared" si="15"/>
        <v>0</v>
      </c>
      <c r="I247" s="329">
        <f t="shared" si="16"/>
        <v>5.74E-2</v>
      </c>
      <c r="J247" s="329">
        <f t="shared" si="17"/>
        <v>5.74E-2</v>
      </c>
      <c r="K247" s="329" t="str">
        <f>IF(L247&lt;&gt;0,L$3&amp;", ","")&amp;IF(M247&lt;&gt;0,M$3&amp;", ","")&amp;IF(N247&lt;&gt;0,N$3&amp;", ","")&amp;IF(O247&lt;&gt;0,O$3&amp;", ","")&amp;IF(P247&lt;&gt;0,P$3&amp;", ","")&amp;IF(Q247&lt;&gt;0,Q$3&amp;", ","")&amp;IF(R247&lt;&gt;0,R$3&amp;", ","")&amp;IF(S247&lt;&gt;0,S$3&amp;", ","")&amp;IF(T247&lt;&gt;0,T$3&amp;", ","")&amp;IF(U247&lt;&gt;0,U$3&amp;", ","")&amp;IF(V247&lt;&gt;0,V$3&amp;", ","")&amp;IF(W247&lt;&gt;0,W$3&amp;", ","")&amp;IF(X247&lt;&gt;0,X$3&amp;", ","")&amp;IF(Y247&lt;&gt;0,Y$3&amp;", ","")&amp;IF(Z247&lt;&gt;0,Z$3&amp;", ","")&amp;IF(AA247&lt;&gt;0,AA$3&amp;", ","")&amp;IF(AB247&lt;&gt;0,AB$3&amp;", ","")&amp;IF(AC247&lt;&gt;0,AC$3&amp;", ","")&amp;IF(AD247&lt;&gt;0,AD$3&amp;", ","")&amp;IF(AE247&lt;&gt;0,AE$3&amp;", ","")&amp;IF(AF247&lt;&gt;0,AF$3&amp;", ","")&amp;IF(AG247&lt;&gt;0,AG$3&amp;", ","")&amp;IF(AH247&lt;&gt;0,AH$3&amp;", ","")&amp;IF(AI247&lt;&gt;0,AI$3&amp;", ","")&amp;IF(AJ247&lt;&gt;0,AJ$3&amp;", ","")&amp;IF(AK247&lt;&gt;0,AK$3&amp;", ","")&amp;IF(AL247&lt;&gt;0,AL$3&amp;", ","")&amp;IF(AM247&lt;&gt;0,AM$3&amp;", ","")&amp;IF(AN247&lt;&gt;0,AN$3&amp;", ","")</f>
        <v xml:space="preserve">RSN, </v>
      </c>
      <c r="L247" s="429"/>
      <c r="M247" s="429"/>
      <c r="N247" s="429"/>
      <c r="O247" s="429"/>
      <c r="P247" s="429"/>
      <c r="Q247" s="429"/>
      <c r="R247" s="429">
        <v>5.74E-2</v>
      </c>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t="s">
        <v>362</v>
      </c>
      <c r="AQ247" s="422"/>
      <c r="AR247" s="422"/>
      <c r="AS247" s="422"/>
      <c r="AT247" s="422" t="s">
        <v>345</v>
      </c>
    </row>
    <row r="248" spans="1:46" ht="22.15" customHeight="1">
      <c r="A248" s="423">
        <f>IF(C248="",0,MAX($A$5:A247)+1)</f>
        <v>230</v>
      </c>
      <c r="B248" s="413">
        <v>2</v>
      </c>
      <c r="C248" s="427" t="s">
        <v>663</v>
      </c>
      <c r="D248" s="422" t="s">
        <v>51</v>
      </c>
      <c r="E248" s="429">
        <v>0.309</v>
      </c>
      <c r="F248" s="429"/>
      <c r="G248" s="429"/>
      <c r="H248" s="328">
        <f t="shared" si="15"/>
        <v>0</v>
      </c>
      <c r="I248" s="329">
        <f t="shared" si="16"/>
        <v>0.309</v>
      </c>
      <c r="J248" s="329">
        <f t="shared" si="17"/>
        <v>0.309</v>
      </c>
      <c r="K248" s="329" t="str">
        <f>IF(L248&lt;&gt;0,L$3&amp;", ","")&amp;IF(M248&lt;&gt;0,M$3&amp;", ","")&amp;IF(N248&lt;&gt;0,N$3&amp;", ","")&amp;IF(O248&lt;&gt;0,O$3&amp;", ","")&amp;IF(P248&lt;&gt;0,P$3&amp;", ","")&amp;IF(Q248&lt;&gt;0,Q$3&amp;", ","")&amp;IF(R248&lt;&gt;0,R$3&amp;", ","")&amp;IF(S248&lt;&gt;0,S$3&amp;", ","")&amp;IF(T248&lt;&gt;0,T$3&amp;", ","")&amp;IF(U248&lt;&gt;0,U$3&amp;", ","")&amp;IF(V248&lt;&gt;0,V$3&amp;", ","")&amp;IF(W248&lt;&gt;0,W$3&amp;", ","")&amp;IF(X248&lt;&gt;0,X$3&amp;", ","")&amp;IF(Y248&lt;&gt;0,Y$3&amp;", ","")&amp;IF(Z248&lt;&gt;0,Z$3&amp;", ","")&amp;IF(AA248&lt;&gt;0,AA$3&amp;", ","")&amp;IF(AB248&lt;&gt;0,AB$3&amp;", ","")&amp;IF(AC248&lt;&gt;0,AC$3&amp;", ","")&amp;IF(AD248&lt;&gt;0,AD$3&amp;", ","")&amp;IF(AE248&lt;&gt;0,AE$3&amp;", ","")&amp;IF(AF248&lt;&gt;0,AF$3&amp;", ","")&amp;IF(AG248&lt;&gt;0,AG$3&amp;", ","")&amp;IF(AH248&lt;&gt;0,AH$3&amp;", ","")&amp;IF(AI248&lt;&gt;0,AI$3&amp;", ","")&amp;IF(AJ248&lt;&gt;0,AJ$3&amp;", ","")&amp;IF(AK248&lt;&gt;0,AK$3&amp;", ","")&amp;IF(AL248&lt;&gt;0,AL$3&amp;", ","")&amp;IF(AM248&lt;&gt;0,AM$3&amp;", ","")&amp;IF(AN248&lt;&gt;0,AN$3&amp;", ","")</f>
        <v xml:space="preserve">HNK, </v>
      </c>
      <c r="L248" s="429"/>
      <c r="M248" s="429"/>
      <c r="N248" s="429"/>
      <c r="O248" s="429">
        <v>0.309</v>
      </c>
      <c r="P248" s="429"/>
      <c r="Q248" s="429"/>
      <c r="R248" s="429"/>
      <c r="S248" s="429"/>
      <c r="T248" s="429"/>
      <c r="U248" s="429"/>
      <c r="V248" s="429"/>
      <c r="W248" s="429"/>
      <c r="X248" s="429"/>
      <c r="Y248" s="429"/>
      <c r="Z248" s="429"/>
      <c r="AA248" s="429"/>
      <c r="AB248" s="429"/>
      <c r="AC248" s="429"/>
      <c r="AD248" s="429"/>
      <c r="AE248" s="429"/>
      <c r="AF248" s="429"/>
      <c r="AG248" s="429"/>
      <c r="AH248" s="429"/>
      <c r="AI248" s="429"/>
      <c r="AJ248" s="429"/>
      <c r="AK248" s="429"/>
      <c r="AL248" s="429"/>
      <c r="AM248" s="429"/>
      <c r="AN248" s="429"/>
      <c r="AO248" s="429"/>
      <c r="AP248" s="429" t="s">
        <v>362</v>
      </c>
      <c r="AQ248" s="422"/>
      <c r="AR248" s="422"/>
      <c r="AS248" s="422"/>
      <c r="AT248" s="422" t="s">
        <v>353</v>
      </c>
    </row>
    <row r="249" spans="1:46" ht="22.15" customHeight="1">
      <c r="A249" s="423">
        <f>IF(C249="",0,MAX($A$5:A248)+1)</f>
        <v>231</v>
      </c>
      <c r="B249" s="422">
        <v>24</v>
      </c>
      <c r="C249" s="427" t="s">
        <v>664</v>
      </c>
      <c r="D249" s="422" t="s">
        <v>51</v>
      </c>
      <c r="E249" s="429">
        <v>1.05</v>
      </c>
      <c r="F249" s="429">
        <v>0.65</v>
      </c>
      <c r="G249" s="429"/>
      <c r="H249" s="328">
        <f t="shared" si="15"/>
        <v>0</v>
      </c>
      <c r="I249" s="329">
        <f t="shared" si="16"/>
        <v>1.05</v>
      </c>
      <c r="J249" s="329">
        <f t="shared" si="17"/>
        <v>0.4</v>
      </c>
      <c r="K249" s="329" t="str">
        <f>IF(L249&lt;&gt;0,L$3&amp;", ","")&amp;IF(M249&lt;&gt;0,M$3&amp;", ","")&amp;IF(N249&lt;&gt;0,N$3&amp;", ","")&amp;IF(O249&lt;&gt;0,O$3&amp;", ","")&amp;IF(P249&lt;&gt;0,P$3&amp;", ","")&amp;IF(Q249&lt;&gt;0,Q$3&amp;", ","")&amp;IF(R249&lt;&gt;0,R$3&amp;", ","")&amp;IF(S249&lt;&gt;0,S$3&amp;", ","")&amp;IF(T249&lt;&gt;0,T$3&amp;", ","")&amp;IF(U249&lt;&gt;0,U$3&amp;", ","")&amp;IF(V249&lt;&gt;0,V$3&amp;", ","")&amp;IF(W249&lt;&gt;0,W$3&amp;", ","")&amp;IF(X249&lt;&gt;0,X$3&amp;", ","")&amp;IF(Y249&lt;&gt;0,Y$3&amp;", ","")&amp;IF(Z249&lt;&gt;0,Z$3&amp;", ","")&amp;IF(AA249&lt;&gt;0,AA$3&amp;", ","")&amp;IF(AB249&lt;&gt;0,AB$3&amp;", ","")&amp;IF(AC249&lt;&gt;0,AC$3&amp;", ","")&amp;IF(AD249&lt;&gt;0,AD$3&amp;", ","")&amp;IF(AE249&lt;&gt;0,AE$3&amp;", ","")&amp;IF(AF249&lt;&gt;0,AF$3&amp;", ","")&amp;IF(AG249&lt;&gt;0,AG$3&amp;", ","")&amp;IF(AH249&lt;&gt;0,AH$3&amp;", ","")&amp;IF(AI249&lt;&gt;0,AI$3&amp;", ","")&amp;IF(AJ249&lt;&gt;0,AJ$3&amp;", ","")&amp;IF(AK249&lt;&gt;0,AK$3&amp;", ","")&amp;IF(AL249&lt;&gt;0,AL$3&amp;", ","")&amp;IF(AM249&lt;&gt;0,AM$3&amp;", ","")&amp;IF(AN249&lt;&gt;0,AN$3&amp;", ","")</f>
        <v xml:space="preserve">HNK, </v>
      </c>
      <c r="L249" s="429"/>
      <c r="M249" s="429"/>
      <c r="N249" s="429"/>
      <c r="O249" s="429">
        <v>0.4</v>
      </c>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t="s">
        <v>362</v>
      </c>
      <c r="AQ249" s="422"/>
      <c r="AR249" s="422"/>
      <c r="AS249" s="422"/>
      <c r="AT249" s="422" t="s">
        <v>353</v>
      </c>
    </row>
    <row r="250" spans="1:46" ht="22.15" customHeight="1">
      <c r="A250" s="423">
        <f>IF(C250="",0,MAX($A$5:A249)+1)</f>
        <v>232</v>
      </c>
      <c r="B250" s="422">
        <v>25</v>
      </c>
      <c r="C250" s="427" t="s">
        <v>665</v>
      </c>
      <c r="D250" s="422" t="s">
        <v>51</v>
      </c>
      <c r="E250" s="429">
        <v>0.62</v>
      </c>
      <c r="F250" s="429">
        <v>0.45</v>
      </c>
      <c r="G250" s="429"/>
      <c r="H250" s="328">
        <f t="shared" si="15"/>
        <v>0</v>
      </c>
      <c r="I250" s="329">
        <f t="shared" si="16"/>
        <v>0.62</v>
      </c>
      <c r="J250" s="329">
        <f t="shared" si="17"/>
        <v>0.16999999999999998</v>
      </c>
      <c r="K250" s="329" t="str">
        <f>IF(L250&lt;&gt;0,L$3&amp;", ","")&amp;IF(M250&lt;&gt;0,M$3&amp;", ","")&amp;IF(N250&lt;&gt;0,N$3&amp;", ","")&amp;IF(O250&lt;&gt;0,O$3&amp;", ","")&amp;IF(P250&lt;&gt;0,P$3&amp;", ","")&amp;IF(Q250&lt;&gt;0,Q$3&amp;", ","")&amp;IF(R250&lt;&gt;0,R$3&amp;", ","")&amp;IF(S250&lt;&gt;0,S$3&amp;", ","")&amp;IF(T250&lt;&gt;0,T$3&amp;", ","")&amp;IF(U250&lt;&gt;0,U$3&amp;", ","")&amp;IF(V250&lt;&gt;0,V$3&amp;", ","")&amp;IF(W250&lt;&gt;0,W$3&amp;", ","")&amp;IF(X250&lt;&gt;0,X$3&amp;", ","")&amp;IF(Y250&lt;&gt;0,Y$3&amp;", ","")&amp;IF(Z250&lt;&gt;0,Z$3&amp;", ","")&amp;IF(AA250&lt;&gt;0,AA$3&amp;", ","")&amp;IF(AB250&lt;&gt;0,AB$3&amp;", ","")&amp;IF(AC250&lt;&gt;0,AC$3&amp;", ","")&amp;IF(AD250&lt;&gt;0,AD$3&amp;", ","")&amp;IF(AE250&lt;&gt;0,AE$3&amp;", ","")&amp;IF(AF250&lt;&gt;0,AF$3&amp;", ","")&amp;IF(AG250&lt;&gt;0,AG$3&amp;", ","")&amp;IF(AH250&lt;&gt;0,AH$3&amp;", ","")&amp;IF(AI250&lt;&gt;0,AI$3&amp;", ","")&amp;IF(AJ250&lt;&gt;0,AJ$3&amp;", ","")&amp;IF(AK250&lt;&gt;0,AK$3&amp;", ","")&amp;IF(AL250&lt;&gt;0,AL$3&amp;", ","")&amp;IF(AM250&lt;&gt;0,AM$3&amp;", ","")&amp;IF(AN250&lt;&gt;0,AN$3&amp;", ","")</f>
        <v xml:space="preserve">HNK, </v>
      </c>
      <c r="L250" s="429"/>
      <c r="M250" s="429"/>
      <c r="N250" s="429"/>
      <c r="O250" s="429">
        <v>0.16999999999999998</v>
      </c>
      <c r="P250" s="429"/>
      <c r="Q250" s="429"/>
      <c r="R250" s="429"/>
      <c r="S250" s="429"/>
      <c r="T250" s="429"/>
      <c r="U250" s="429"/>
      <c r="V250" s="429"/>
      <c r="W250" s="429"/>
      <c r="X250" s="429"/>
      <c r="Y250" s="429"/>
      <c r="Z250" s="429"/>
      <c r="AA250" s="429"/>
      <c r="AB250" s="429"/>
      <c r="AC250" s="429"/>
      <c r="AD250" s="429"/>
      <c r="AE250" s="429"/>
      <c r="AF250" s="429"/>
      <c r="AG250" s="429"/>
      <c r="AH250" s="429"/>
      <c r="AI250" s="429"/>
      <c r="AJ250" s="429"/>
      <c r="AK250" s="429"/>
      <c r="AL250" s="429"/>
      <c r="AM250" s="429"/>
      <c r="AN250" s="429"/>
      <c r="AO250" s="429"/>
      <c r="AP250" s="429" t="s">
        <v>362</v>
      </c>
      <c r="AQ250" s="422"/>
      <c r="AR250" s="422"/>
      <c r="AS250" s="422"/>
      <c r="AT250" s="422" t="s">
        <v>353</v>
      </c>
    </row>
    <row r="251" spans="1:46" ht="22.15" customHeight="1">
      <c r="A251" s="423">
        <f>IF(C251="",0,MAX($A$5:A250)+1)</f>
        <v>233</v>
      </c>
      <c r="B251" s="422">
        <v>26</v>
      </c>
      <c r="C251" s="427" t="s">
        <v>666</v>
      </c>
      <c r="D251" s="422" t="s">
        <v>51</v>
      </c>
      <c r="E251" s="429">
        <v>0.33</v>
      </c>
      <c r="F251" s="429">
        <v>0.33</v>
      </c>
      <c r="G251" s="429"/>
      <c r="H251" s="328">
        <f t="shared" si="15"/>
        <v>0</v>
      </c>
      <c r="I251" s="329">
        <f t="shared" si="16"/>
        <v>0.33</v>
      </c>
      <c r="J251" s="329">
        <f t="shared" si="17"/>
        <v>0</v>
      </c>
      <c r="K251" s="422" t="s">
        <v>51</v>
      </c>
      <c r="L251" s="429"/>
      <c r="M251" s="429"/>
      <c r="N251" s="429"/>
      <c r="O251" s="429"/>
      <c r="P251" s="429"/>
      <c r="Q251" s="429"/>
      <c r="R251" s="429"/>
      <c r="S251" s="429"/>
      <c r="T251" s="429"/>
      <c r="U251" s="429"/>
      <c r="V251" s="429"/>
      <c r="W251" s="429"/>
      <c r="X251" s="429"/>
      <c r="Y251" s="429"/>
      <c r="Z251" s="429"/>
      <c r="AA251" s="429"/>
      <c r="AB251" s="429"/>
      <c r="AC251" s="429"/>
      <c r="AD251" s="429"/>
      <c r="AE251" s="429"/>
      <c r="AF251" s="429"/>
      <c r="AG251" s="429"/>
      <c r="AH251" s="429"/>
      <c r="AI251" s="429"/>
      <c r="AJ251" s="429"/>
      <c r="AK251" s="429"/>
      <c r="AL251" s="429"/>
      <c r="AM251" s="429"/>
      <c r="AN251" s="429"/>
      <c r="AO251" s="429"/>
      <c r="AP251" s="429" t="s">
        <v>362</v>
      </c>
      <c r="AQ251" s="422"/>
      <c r="AR251" s="422"/>
      <c r="AS251" s="422"/>
      <c r="AT251" s="422" t="s">
        <v>353</v>
      </c>
    </row>
    <row r="252" spans="1:46" ht="22.15" customHeight="1">
      <c r="A252" s="423">
        <f>IF(C252="",0,MAX($A$5:A251)+1)</f>
        <v>234</v>
      </c>
      <c r="B252" s="576"/>
      <c r="C252" s="427" t="s">
        <v>667</v>
      </c>
      <c r="D252" s="422" t="s">
        <v>51</v>
      </c>
      <c r="E252" s="429"/>
      <c r="F252" s="429"/>
      <c r="G252" s="429"/>
      <c r="H252" s="328"/>
      <c r="I252" s="329"/>
      <c r="J252" s="329">
        <f t="shared" si="17"/>
        <v>0</v>
      </c>
      <c r="K252" s="329" t="s">
        <v>51</v>
      </c>
      <c r="L252" s="429"/>
      <c r="M252" s="429"/>
      <c r="N252" s="429"/>
      <c r="O252" s="429"/>
      <c r="P252" s="429"/>
      <c r="Q252" s="429"/>
      <c r="R252" s="429"/>
      <c r="S252" s="429"/>
      <c r="T252" s="429"/>
      <c r="U252" s="429"/>
      <c r="V252" s="429"/>
      <c r="W252" s="429"/>
      <c r="X252" s="429"/>
      <c r="Y252" s="429"/>
      <c r="Z252" s="429"/>
      <c r="AA252" s="429"/>
      <c r="AB252" s="429"/>
      <c r="AC252" s="429"/>
      <c r="AD252" s="429"/>
      <c r="AE252" s="429"/>
      <c r="AF252" s="429"/>
      <c r="AG252" s="429"/>
      <c r="AH252" s="429"/>
      <c r="AI252" s="429"/>
      <c r="AJ252" s="429"/>
      <c r="AK252" s="429"/>
      <c r="AL252" s="429"/>
      <c r="AM252" s="429"/>
      <c r="AN252" s="429"/>
      <c r="AO252" s="429"/>
      <c r="AP252" s="429" t="s">
        <v>362</v>
      </c>
      <c r="AQ252" s="422"/>
      <c r="AR252" s="422"/>
      <c r="AS252" s="422"/>
      <c r="AT252" s="331" t="s">
        <v>353</v>
      </c>
    </row>
    <row r="253" spans="1:46" ht="22.15" customHeight="1">
      <c r="A253" s="423">
        <f>IF(C253="",0,MAX($A$5:A252)+1)</f>
        <v>235</v>
      </c>
      <c r="B253" s="576"/>
      <c r="C253" s="427" t="s">
        <v>624</v>
      </c>
      <c r="D253" s="422" t="s">
        <v>51</v>
      </c>
      <c r="E253" s="429"/>
      <c r="F253" s="429"/>
      <c r="G253" s="429"/>
      <c r="H253" s="328"/>
      <c r="I253" s="329"/>
      <c r="J253" s="329">
        <f t="shared" si="17"/>
        <v>0</v>
      </c>
      <c r="K253" s="329" t="s">
        <v>51</v>
      </c>
      <c r="L253" s="429"/>
      <c r="M253" s="429"/>
      <c r="N253" s="429"/>
      <c r="O253" s="429"/>
      <c r="P253" s="429"/>
      <c r="Q253" s="429"/>
      <c r="R253" s="429"/>
      <c r="S253" s="429"/>
      <c r="T253" s="429"/>
      <c r="U253" s="429"/>
      <c r="V253" s="429"/>
      <c r="W253" s="429"/>
      <c r="X253" s="429"/>
      <c r="Y253" s="429"/>
      <c r="Z253" s="429"/>
      <c r="AA253" s="429"/>
      <c r="AB253" s="429"/>
      <c r="AC253" s="429"/>
      <c r="AD253" s="429"/>
      <c r="AE253" s="429"/>
      <c r="AF253" s="429"/>
      <c r="AG253" s="429"/>
      <c r="AH253" s="429"/>
      <c r="AI253" s="429"/>
      <c r="AJ253" s="429"/>
      <c r="AK253" s="429"/>
      <c r="AL253" s="429"/>
      <c r="AM253" s="429"/>
      <c r="AN253" s="429"/>
      <c r="AO253" s="429"/>
      <c r="AP253" s="429" t="s">
        <v>362</v>
      </c>
      <c r="AQ253" s="422"/>
      <c r="AR253" s="422"/>
      <c r="AS253" s="422"/>
      <c r="AT253" s="331" t="s">
        <v>353</v>
      </c>
    </row>
    <row r="254" spans="1:46" ht="22.15" customHeight="1">
      <c r="A254" s="423">
        <f>IF(C254="",0,MAX($A$5:A253)+1)</f>
        <v>236</v>
      </c>
      <c r="B254" s="576"/>
      <c r="C254" s="427" t="s">
        <v>668</v>
      </c>
      <c r="D254" s="422" t="s">
        <v>51</v>
      </c>
      <c r="E254" s="429"/>
      <c r="F254" s="429"/>
      <c r="G254" s="429"/>
      <c r="H254" s="328"/>
      <c r="I254" s="329"/>
      <c r="J254" s="329">
        <f t="shared" si="17"/>
        <v>0</v>
      </c>
      <c r="K254" s="329" t="s">
        <v>51</v>
      </c>
      <c r="L254" s="429"/>
      <c r="M254" s="429"/>
      <c r="N254" s="429"/>
      <c r="O254" s="429"/>
      <c r="P254" s="429"/>
      <c r="Q254" s="429"/>
      <c r="R254" s="429"/>
      <c r="S254" s="429"/>
      <c r="T254" s="429"/>
      <c r="U254" s="429"/>
      <c r="V254" s="429"/>
      <c r="W254" s="429"/>
      <c r="X254" s="429"/>
      <c r="Y254" s="429"/>
      <c r="Z254" s="429"/>
      <c r="AA254" s="429"/>
      <c r="AB254" s="429"/>
      <c r="AC254" s="429"/>
      <c r="AD254" s="429"/>
      <c r="AE254" s="429"/>
      <c r="AF254" s="429"/>
      <c r="AG254" s="429"/>
      <c r="AH254" s="429"/>
      <c r="AI254" s="429"/>
      <c r="AJ254" s="429"/>
      <c r="AK254" s="429"/>
      <c r="AL254" s="429"/>
      <c r="AM254" s="429"/>
      <c r="AN254" s="429"/>
      <c r="AO254" s="429"/>
      <c r="AP254" s="429" t="s">
        <v>362</v>
      </c>
      <c r="AQ254" s="422"/>
      <c r="AR254" s="422"/>
      <c r="AS254" s="422"/>
      <c r="AT254" s="331" t="s">
        <v>353</v>
      </c>
    </row>
    <row r="255" spans="1:46" ht="22.15" customHeight="1">
      <c r="A255" s="423">
        <f>IF(C255="",0,MAX($A$5:A254)+1)</f>
        <v>237</v>
      </c>
      <c r="B255" s="576"/>
      <c r="C255" s="427" t="s">
        <v>669</v>
      </c>
      <c r="D255" s="422" t="s">
        <v>51</v>
      </c>
      <c r="E255" s="429"/>
      <c r="F255" s="429"/>
      <c r="G255" s="429"/>
      <c r="H255" s="328"/>
      <c r="I255" s="329"/>
      <c r="J255" s="329">
        <f t="shared" si="17"/>
        <v>0</v>
      </c>
      <c r="K255" s="329" t="s">
        <v>51</v>
      </c>
      <c r="L255" s="429"/>
      <c r="M255" s="429"/>
      <c r="N255" s="429"/>
      <c r="O255" s="429"/>
      <c r="P255" s="429"/>
      <c r="Q255" s="429"/>
      <c r="R255" s="429"/>
      <c r="S255" s="429"/>
      <c r="T255" s="429"/>
      <c r="U255" s="429"/>
      <c r="V255" s="429"/>
      <c r="W255" s="429"/>
      <c r="X255" s="429"/>
      <c r="Y255" s="429"/>
      <c r="Z255" s="429"/>
      <c r="AA255" s="429"/>
      <c r="AB255" s="429"/>
      <c r="AC255" s="429"/>
      <c r="AD255" s="429"/>
      <c r="AE255" s="429"/>
      <c r="AF255" s="429"/>
      <c r="AG255" s="429"/>
      <c r="AH255" s="429"/>
      <c r="AI255" s="429"/>
      <c r="AJ255" s="429"/>
      <c r="AK255" s="429"/>
      <c r="AL255" s="429"/>
      <c r="AM255" s="429"/>
      <c r="AN255" s="429"/>
      <c r="AO255" s="429"/>
      <c r="AP255" s="429" t="s">
        <v>362</v>
      </c>
      <c r="AQ255" s="422"/>
      <c r="AR255" s="422"/>
      <c r="AS255" s="422"/>
      <c r="AT255" s="331" t="s">
        <v>353</v>
      </c>
    </row>
    <row r="256" spans="1:46" ht="22.15" customHeight="1">
      <c r="A256" s="423">
        <f>IF(C256="",0,MAX($A$5:A255)+1)</f>
        <v>238</v>
      </c>
      <c r="B256" s="576"/>
      <c r="C256" s="427" t="s">
        <v>670</v>
      </c>
      <c r="D256" s="422" t="s">
        <v>51</v>
      </c>
      <c r="E256" s="429"/>
      <c r="F256" s="429"/>
      <c r="G256" s="429"/>
      <c r="H256" s="328"/>
      <c r="I256" s="329"/>
      <c r="J256" s="329">
        <f t="shared" si="17"/>
        <v>0</v>
      </c>
      <c r="K256" s="329" t="s">
        <v>51</v>
      </c>
      <c r="L256" s="429"/>
      <c r="M256" s="429"/>
      <c r="N256" s="429"/>
      <c r="O256" s="429"/>
      <c r="P256" s="429"/>
      <c r="Q256" s="429"/>
      <c r="R256" s="429"/>
      <c r="S256" s="429"/>
      <c r="T256" s="429"/>
      <c r="U256" s="429"/>
      <c r="V256" s="429"/>
      <c r="W256" s="429"/>
      <c r="X256" s="429"/>
      <c r="Y256" s="429"/>
      <c r="Z256" s="429"/>
      <c r="AA256" s="429"/>
      <c r="AB256" s="429"/>
      <c r="AC256" s="429"/>
      <c r="AD256" s="429"/>
      <c r="AE256" s="429"/>
      <c r="AF256" s="429"/>
      <c r="AG256" s="429"/>
      <c r="AH256" s="429"/>
      <c r="AI256" s="429"/>
      <c r="AJ256" s="429"/>
      <c r="AK256" s="429"/>
      <c r="AL256" s="429"/>
      <c r="AM256" s="429"/>
      <c r="AN256" s="429"/>
      <c r="AO256" s="429"/>
      <c r="AP256" s="429" t="s">
        <v>362</v>
      </c>
      <c r="AQ256" s="422"/>
      <c r="AR256" s="422"/>
      <c r="AS256" s="422"/>
      <c r="AT256" s="331" t="s">
        <v>353</v>
      </c>
    </row>
    <row r="257" spans="1:46" ht="22.15" customHeight="1">
      <c r="A257" s="423">
        <f>IF(C257="",0,MAX($A$5:A256)+1)</f>
        <v>239</v>
      </c>
      <c r="B257" s="576"/>
      <c r="C257" s="427" t="s">
        <v>671</v>
      </c>
      <c r="D257" s="422" t="s">
        <v>51</v>
      </c>
      <c r="E257" s="429"/>
      <c r="F257" s="429"/>
      <c r="G257" s="429"/>
      <c r="H257" s="328"/>
      <c r="I257" s="329"/>
      <c r="J257" s="329">
        <f t="shared" si="17"/>
        <v>0</v>
      </c>
      <c r="K257" s="329" t="s">
        <v>51</v>
      </c>
      <c r="L257" s="429"/>
      <c r="M257" s="429"/>
      <c r="N257" s="429"/>
      <c r="O257" s="429"/>
      <c r="P257" s="429"/>
      <c r="Q257" s="429"/>
      <c r="R257" s="429"/>
      <c r="S257" s="429"/>
      <c r="T257" s="429"/>
      <c r="U257" s="429"/>
      <c r="V257" s="429"/>
      <c r="W257" s="429"/>
      <c r="X257" s="429"/>
      <c r="Y257" s="429"/>
      <c r="Z257" s="429"/>
      <c r="AA257" s="429"/>
      <c r="AB257" s="429"/>
      <c r="AC257" s="429"/>
      <c r="AD257" s="429"/>
      <c r="AE257" s="429"/>
      <c r="AF257" s="429"/>
      <c r="AG257" s="429"/>
      <c r="AH257" s="429"/>
      <c r="AI257" s="429"/>
      <c r="AJ257" s="429"/>
      <c r="AK257" s="429"/>
      <c r="AL257" s="429"/>
      <c r="AM257" s="429"/>
      <c r="AN257" s="429"/>
      <c r="AO257" s="429"/>
      <c r="AP257" s="429" t="s">
        <v>362</v>
      </c>
      <c r="AQ257" s="422"/>
      <c r="AR257" s="422"/>
      <c r="AS257" s="422"/>
      <c r="AT257" s="331" t="s">
        <v>353</v>
      </c>
    </row>
    <row r="258" spans="1:46" ht="22.15" customHeight="1">
      <c r="A258" s="423">
        <f>IF(C258="",0,MAX($A$5:A257)+1)</f>
        <v>240</v>
      </c>
      <c r="B258" s="576"/>
      <c r="C258" s="427" t="s">
        <v>672</v>
      </c>
      <c r="D258" s="422" t="s">
        <v>51</v>
      </c>
      <c r="E258" s="429"/>
      <c r="F258" s="429"/>
      <c r="G258" s="429"/>
      <c r="H258" s="328"/>
      <c r="I258" s="329"/>
      <c r="J258" s="329">
        <f t="shared" si="17"/>
        <v>0</v>
      </c>
      <c r="K258" s="329" t="s">
        <v>51</v>
      </c>
      <c r="L258" s="429"/>
      <c r="M258" s="429"/>
      <c r="N258" s="429"/>
      <c r="O258" s="429"/>
      <c r="P258" s="429"/>
      <c r="Q258" s="429"/>
      <c r="R258" s="429"/>
      <c r="S258" s="429"/>
      <c r="T258" s="429"/>
      <c r="U258" s="429"/>
      <c r="V258" s="429"/>
      <c r="W258" s="429"/>
      <c r="X258" s="429"/>
      <c r="Y258" s="429"/>
      <c r="Z258" s="429"/>
      <c r="AA258" s="429"/>
      <c r="AB258" s="429"/>
      <c r="AC258" s="429"/>
      <c r="AD258" s="429"/>
      <c r="AE258" s="429"/>
      <c r="AF258" s="429"/>
      <c r="AG258" s="429"/>
      <c r="AH258" s="429"/>
      <c r="AI258" s="429"/>
      <c r="AJ258" s="429"/>
      <c r="AK258" s="429"/>
      <c r="AL258" s="429"/>
      <c r="AM258" s="429"/>
      <c r="AN258" s="429"/>
      <c r="AO258" s="429"/>
      <c r="AP258" s="429" t="s">
        <v>362</v>
      </c>
      <c r="AQ258" s="422"/>
      <c r="AR258" s="422"/>
      <c r="AS258" s="422"/>
      <c r="AT258" s="331" t="s">
        <v>353</v>
      </c>
    </row>
    <row r="259" spans="1:46" ht="22.15" customHeight="1">
      <c r="A259" s="423">
        <f>IF(C259="",0,MAX($A$5:A258)+1)</f>
        <v>241</v>
      </c>
      <c r="B259" s="576"/>
      <c r="C259" s="427" t="s">
        <v>673</v>
      </c>
      <c r="D259" s="422" t="s">
        <v>51</v>
      </c>
      <c r="E259" s="429"/>
      <c r="F259" s="429"/>
      <c r="G259" s="429"/>
      <c r="H259" s="328"/>
      <c r="I259" s="329"/>
      <c r="J259" s="329">
        <f t="shared" si="17"/>
        <v>0</v>
      </c>
      <c r="K259" s="329" t="s">
        <v>51</v>
      </c>
      <c r="L259" s="429"/>
      <c r="M259" s="429"/>
      <c r="N259" s="429"/>
      <c r="O259" s="429"/>
      <c r="P259" s="429"/>
      <c r="Q259" s="429"/>
      <c r="R259" s="429"/>
      <c r="S259" s="429"/>
      <c r="T259" s="429"/>
      <c r="U259" s="429"/>
      <c r="V259" s="429"/>
      <c r="W259" s="429"/>
      <c r="X259" s="429"/>
      <c r="Y259" s="429"/>
      <c r="Z259" s="429"/>
      <c r="AA259" s="429"/>
      <c r="AB259" s="429"/>
      <c r="AC259" s="429"/>
      <c r="AD259" s="429"/>
      <c r="AE259" s="429"/>
      <c r="AF259" s="429"/>
      <c r="AG259" s="429"/>
      <c r="AH259" s="429"/>
      <c r="AI259" s="429"/>
      <c r="AJ259" s="429"/>
      <c r="AK259" s="429"/>
      <c r="AL259" s="429"/>
      <c r="AM259" s="429"/>
      <c r="AN259" s="429"/>
      <c r="AO259" s="429"/>
      <c r="AP259" s="429" t="s">
        <v>362</v>
      </c>
      <c r="AQ259" s="422"/>
      <c r="AR259" s="422"/>
      <c r="AS259" s="422"/>
      <c r="AT259" s="331" t="s">
        <v>353</v>
      </c>
    </row>
    <row r="260" spans="1:46" ht="22.15" customHeight="1">
      <c r="A260" s="423">
        <f>IF(C260="",0,MAX($A$5:A259)+1)</f>
        <v>242</v>
      </c>
      <c r="B260" s="413">
        <v>2</v>
      </c>
      <c r="C260" s="427" t="s">
        <v>674</v>
      </c>
      <c r="D260" s="422" t="s">
        <v>51</v>
      </c>
      <c r="E260" s="429">
        <v>0.1114</v>
      </c>
      <c r="F260" s="429">
        <v>0.1114</v>
      </c>
      <c r="G260" s="429"/>
      <c r="H260" s="328">
        <f t="shared" si="15"/>
        <v>0</v>
      </c>
      <c r="I260" s="329">
        <f t="shared" si="16"/>
        <v>0.1114</v>
      </c>
      <c r="J260" s="329">
        <f t="shared" si="17"/>
        <v>0</v>
      </c>
      <c r="K260" s="422" t="s">
        <v>51</v>
      </c>
      <c r="L260" s="429"/>
      <c r="M260" s="429"/>
      <c r="N260" s="429"/>
      <c r="O260" s="429"/>
      <c r="P260" s="429"/>
      <c r="Q260" s="429"/>
      <c r="R260" s="429"/>
      <c r="S260" s="429"/>
      <c r="T260" s="429"/>
      <c r="U260" s="429"/>
      <c r="V260" s="429"/>
      <c r="W260" s="429"/>
      <c r="X260" s="429"/>
      <c r="Y260" s="429"/>
      <c r="Z260" s="429"/>
      <c r="AA260" s="429"/>
      <c r="AB260" s="429"/>
      <c r="AC260" s="429"/>
      <c r="AD260" s="429"/>
      <c r="AE260" s="429"/>
      <c r="AF260" s="429"/>
      <c r="AG260" s="429"/>
      <c r="AH260" s="429"/>
      <c r="AI260" s="429"/>
      <c r="AJ260" s="429"/>
      <c r="AK260" s="429"/>
      <c r="AL260" s="429"/>
      <c r="AM260" s="429"/>
      <c r="AN260" s="429"/>
      <c r="AO260" s="429"/>
      <c r="AP260" s="429" t="s">
        <v>364</v>
      </c>
      <c r="AQ260" s="422"/>
      <c r="AR260" s="422"/>
      <c r="AS260" s="422"/>
      <c r="AT260" s="422" t="s">
        <v>345</v>
      </c>
    </row>
    <row r="261" spans="1:46" ht="22.15" customHeight="1">
      <c r="A261" s="423">
        <f>IF(C261="",0,MAX($A$5:A260)+1)</f>
        <v>243</v>
      </c>
      <c r="B261" s="413">
        <v>3</v>
      </c>
      <c r="C261" s="427" t="s">
        <v>675</v>
      </c>
      <c r="D261" s="422" t="s">
        <v>51</v>
      </c>
      <c r="E261" s="429">
        <v>0.37</v>
      </c>
      <c r="F261" s="429"/>
      <c r="G261" s="429"/>
      <c r="H261" s="328">
        <f t="shared" si="15"/>
        <v>0</v>
      </c>
      <c r="I261" s="329">
        <f t="shared" si="16"/>
        <v>0.37</v>
      </c>
      <c r="J261" s="329">
        <f t="shared" si="17"/>
        <v>0.37</v>
      </c>
      <c r="K261" s="329" t="str">
        <f>IF(L261&lt;&gt;0,L$3&amp;", ","")&amp;IF(M261&lt;&gt;0,M$3&amp;", ","")&amp;IF(N261&lt;&gt;0,N$3&amp;", ","")&amp;IF(O261&lt;&gt;0,O$3&amp;", ","")&amp;IF(P261&lt;&gt;0,P$3&amp;", ","")&amp;IF(Q261&lt;&gt;0,Q$3&amp;", ","")&amp;IF(R261&lt;&gt;0,R$3&amp;", ","")&amp;IF(S261&lt;&gt;0,S$3&amp;", ","")&amp;IF(T261&lt;&gt;0,T$3&amp;", ","")&amp;IF(U261&lt;&gt;0,U$3&amp;", ","")&amp;IF(V261&lt;&gt;0,V$3&amp;", ","")&amp;IF(W261&lt;&gt;0,W$3&amp;", ","")&amp;IF(X261&lt;&gt;0,X$3&amp;", ","")&amp;IF(Y261&lt;&gt;0,Y$3&amp;", ","")&amp;IF(Z261&lt;&gt;0,Z$3&amp;", ","")&amp;IF(AA261&lt;&gt;0,AA$3&amp;", ","")&amp;IF(AB261&lt;&gt;0,AB$3&amp;", ","")&amp;IF(AC261&lt;&gt;0,AC$3&amp;", ","")&amp;IF(AD261&lt;&gt;0,AD$3&amp;", ","")&amp;IF(AE261&lt;&gt;0,AE$3&amp;", ","")&amp;IF(AF261&lt;&gt;0,AF$3&amp;", ","")&amp;IF(AG261&lt;&gt;0,AG$3&amp;", ","")&amp;IF(AH261&lt;&gt;0,AH$3&amp;", ","")&amp;IF(AI261&lt;&gt;0,AI$3&amp;", ","")&amp;IF(AJ261&lt;&gt;0,AJ$3&amp;", ","")&amp;IF(AK261&lt;&gt;0,AK$3&amp;", ","")&amp;IF(AL261&lt;&gt;0,AL$3&amp;", ","")&amp;IF(AM261&lt;&gt;0,AM$3&amp;", ","")&amp;IF(AN261&lt;&gt;0,AN$3&amp;", ","")</f>
        <v xml:space="preserve">LUK, CSD, </v>
      </c>
      <c r="L261" s="429"/>
      <c r="M261" s="429">
        <v>0.09</v>
      </c>
      <c r="N261" s="429"/>
      <c r="O261" s="429"/>
      <c r="P261" s="429"/>
      <c r="Q261" s="429"/>
      <c r="R261" s="429"/>
      <c r="S261" s="429"/>
      <c r="T261" s="429"/>
      <c r="U261" s="429"/>
      <c r="V261" s="429"/>
      <c r="W261" s="429"/>
      <c r="X261" s="429"/>
      <c r="Y261" s="429"/>
      <c r="Z261" s="429"/>
      <c r="AA261" s="429"/>
      <c r="AB261" s="429"/>
      <c r="AC261" s="429"/>
      <c r="AD261" s="429"/>
      <c r="AE261" s="429"/>
      <c r="AF261" s="429"/>
      <c r="AG261" s="429"/>
      <c r="AH261" s="429"/>
      <c r="AI261" s="429"/>
      <c r="AJ261" s="429"/>
      <c r="AK261" s="429"/>
      <c r="AL261" s="429">
        <v>0.28000000000000003</v>
      </c>
      <c r="AM261" s="429"/>
      <c r="AN261" s="429"/>
      <c r="AO261" s="429"/>
      <c r="AP261" s="429" t="s">
        <v>364</v>
      </c>
      <c r="AQ261" s="422"/>
      <c r="AR261" s="422"/>
      <c r="AS261" s="422"/>
      <c r="AT261" s="422" t="s">
        <v>345</v>
      </c>
    </row>
    <row r="262" spans="1:46" ht="22.15" customHeight="1">
      <c r="A262" s="423">
        <f>IF(C262="",0,MAX($A$5:A261)+1)</f>
        <v>244</v>
      </c>
      <c r="B262" s="413">
        <v>4</v>
      </c>
      <c r="C262" s="427" t="s">
        <v>676</v>
      </c>
      <c r="D262" s="422" t="s">
        <v>51</v>
      </c>
      <c r="E262" s="429">
        <v>0.38429999999999997</v>
      </c>
      <c r="F262" s="429"/>
      <c r="G262" s="429"/>
      <c r="H262" s="328">
        <f t="shared" si="15"/>
        <v>0</v>
      </c>
      <c r="I262" s="329">
        <f t="shared" si="16"/>
        <v>0.38429999999999997</v>
      </c>
      <c r="J262" s="329">
        <f t="shared" si="17"/>
        <v>0.38429999999999997</v>
      </c>
      <c r="K262" s="329" t="str">
        <f>IF(L262&lt;&gt;0,L$3&amp;", ","")&amp;IF(M262&lt;&gt;0,M$3&amp;", ","")&amp;IF(N262&lt;&gt;0,N$3&amp;", ","")&amp;IF(O262&lt;&gt;0,O$3&amp;", ","")&amp;IF(P262&lt;&gt;0,P$3&amp;", ","")&amp;IF(Q262&lt;&gt;0,Q$3&amp;", ","")&amp;IF(R262&lt;&gt;0,R$3&amp;", ","")&amp;IF(S262&lt;&gt;0,S$3&amp;", ","")&amp;IF(T262&lt;&gt;0,T$3&amp;", ","")&amp;IF(U262&lt;&gt;0,U$3&amp;", ","")&amp;IF(V262&lt;&gt;0,V$3&amp;", ","")&amp;IF(W262&lt;&gt;0,W$3&amp;", ","")&amp;IF(X262&lt;&gt;0,X$3&amp;", ","")&amp;IF(Y262&lt;&gt;0,Y$3&amp;", ","")&amp;IF(Z262&lt;&gt;0,Z$3&amp;", ","")&amp;IF(AA262&lt;&gt;0,AA$3&amp;", ","")&amp;IF(AB262&lt;&gt;0,AB$3&amp;", ","")&amp;IF(AC262&lt;&gt;0,AC$3&amp;", ","")&amp;IF(AD262&lt;&gt;0,AD$3&amp;", ","")&amp;IF(AE262&lt;&gt;0,AE$3&amp;", ","")&amp;IF(AF262&lt;&gt;0,AF$3&amp;", ","")&amp;IF(AG262&lt;&gt;0,AG$3&amp;", ","")&amp;IF(AH262&lt;&gt;0,AH$3&amp;", ","")&amp;IF(AI262&lt;&gt;0,AI$3&amp;", ","")&amp;IF(AJ262&lt;&gt;0,AJ$3&amp;", ","")&amp;IF(AK262&lt;&gt;0,AK$3&amp;", ","")&amp;IF(AL262&lt;&gt;0,AL$3&amp;", ","")&amp;IF(AM262&lt;&gt;0,AM$3&amp;", ","")&amp;IF(AN262&lt;&gt;0,AN$3&amp;", ","")</f>
        <v xml:space="preserve">CSD, </v>
      </c>
      <c r="L262" s="429"/>
      <c r="M262" s="429"/>
      <c r="N262" s="429"/>
      <c r="O262" s="429"/>
      <c r="P262" s="429"/>
      <c r="Q262" s="429"/>
      <c r="R262" s="429"/>
      <c r="S262" s="429"/>
      <c r="T262" s="429"/>
      <c r="U262" s="429"/>
      <c r="V262" s="429"/>
      <c r="W262" s="429"/>
      <c r="X262" s="429"/>
      <c r="Y262" s="429"/>
      <c r="Z262" s="429"/>
      <c r="AA262" s="429"/>
      <c r="AB262" s="429"/>
      <c r="AC262" s="429"/>
      <c r="AD262" s="429"/>
      <c r="AE262" s="429"/>
      <c r="AF262" s="429"/>
      <c r="AG262" s="429"/>
      <c r="AH262" s="429"/>
      <c r="AI262" s="429"/>
      <c r="AJ262" s="429"/>
      <c r="AK262" s="429"/>
      <c r="AL262" s="429">
        <v>0.38429999999999997</v>
      </c>
      <c r="AM262" s="429"/>
      <c r="AN262" s="429"/>
      <c r="AO262" s="429"/>
      <c r="AP262" s="429" t="s">
        <v>364</v>
      </c>
      <c r="AQ262" s="422"/>
      <c r="AR262" s="422"/>
      <c r="AS262" s="422"/>
      <c r="AT262" s="422" t="s">
        <v>345</v>
      </c>
    </row>
    <row r="263" spans="1:46" ht="22.15" customHeight="1">
      <c r="A263" s="423">
        <f>IF(C263="",0,MAX($A$5:A262)+1)</f>
        <v>245</v>
      </c>
      <c r="B263" s="413">
        <v>5</v>
      </c>
      <c r="C263" s="427" t="s">
        <v>635</v>
      </c>
      <c r="D263" s="422" t="s">
        <v>51</v>
      </c>
      <c r="E263" s="429">
        <v>0.43540000000000001</v>
      </c>
      <c r="F263" s="429"/>
      <c r="G263" s="429"/>
      <c r="H263" s="328">
        <f t="shared" si="15"/>
        <v>0</v>
      </c>
      <c r="I263" s="329">
        <f t="shared" si="16"/>
        <v>0.43540000000000001</v>
      </c>
      <c r="J263" s="329">
        <f t="shared" si="17"/>
        <v>0.43540000000000001</v>
      </c>
      <c r="K263" s="329" t="str">
        <f>IF(L263&lt;&gt;0,L$3&amp;", ","")&amp;IF(M263&lt;&gt;0,M$3&amp;", ","")&amp;IF(N263&lt;&gt;0,N$3&amp;", ","")&amp;IF(O263&lt;&gt;0,O$3&amp;", ","")&amp;IF(P263&lt;&gt;0,P$3&amp;", ","")&amp;IF(Q263&lt;&gt;0,Q$3&amp;", ","")&amp;IF(R263&lt;&gt;0,R$3&amp;", ","")&amp;IF(S263&lt;&gt;0,S$3&amp;", ","")&amp;IF(T263&lt;&gt;0,T$3&amp;", ","")&amp;IF(U263&lt;&gt;0,U$3&amp;", ","")&amp;IF(V263&lt;&gt;0,V$3&amp;", ","")&amp;IF(W263&lt;&gt;0,W$3&amp;", ","")&amp;IF(X263&lt;&gt;0,X$3&amp;", ","")&amp;IF(Y263&lt;&gt;0,Y$3&amp;", ","")&amp;IF(Z263&lt;&gt;0,Z$3&amp;", ","")&amp;IF(AA263&lt;&gt;0,AA$3&amp;", ","")&amp;IF(AB263&lt;&gt;0,AB$3&amp;", ","")&amp;IF(AC263&lt;&gt;0,AC$3&amp;", ","")&amp;IF(AD263&lt;&gt;0,AD$3&amp;", ","")&amp;IF(AE263&lt;&gt;0,AE$3&amp;", ","")&amp;IF(AF263&lt;&gt;0,AF$3&amp;", ","")&amp;IF(AG263&lt;&gt;0,AG$3&amp;", ","")&amp;IF(AH263&lt;&gt;0,AH$3&amp;", ","")&amp;IF(AI263&lt;&gt;0,AI$3&amp;", ","")&amp;IF(AJ263&lt;&gt;0,AJ$3&amp;", ","")&amp;IF(AK263&lt;&gt;0,AK$3&amp;", ","")&amp;IF(AL263&lt;&gt;0,AL$3&amp;", ","")&amp;IF(AM263&lt;&gt;0,AM$3&amp;", ","")&amp;IF(AN263&lt;&gt;0,AN$3&amp;", ","")</f>
        <v xml:space="preserve">LUC, </v>
      </c>
      <c r="L263" s="429">
        <v>0.43540000000000001</v>
      </c>
      <c r="M263" s="429"/>
      <c r="N263" s="429"/>
      <c r="O263" s="429"/>
      <c r="P263" s="429"/>
      <c r="Q263" s="429"/>
      <c r="R263" s="429"/>
      <c r="S263" s="429"/>
      <c r="T263" s="429"/>
      <c r="U263" s="429"/>
      <c r="V263" s="429"/>
      <c r="W263" s="429"/>
      <c r="X263" s="429"/>
      <c r="Y263" s="429"/>
      <c r="Z263" s="429"/>
      <c r="AA263" s="429"/>
      <c r="AB263" s="429"/>
      <c r="AC263" s="429"/>
      <c r="AD263" s="429"/>
      <c r="AE263" s="429"/>
      <c r="AF263" s="429"/>
      <c r="AG263" s="429"/>
      <c r="AH263" s="429"/>
      <c r="AI263" s="429"/>
      <c r="AJ263" s="429"/>
      <c r="AK263" s="429"/>
      <c r="AL263" s="429"/>
      <c r="AM263" s="429"/>
      <c r="AN263" s="429"/>
      <c r="AO263" s="429"/>
      <c r="AP263" s="429" t="s">
        <v>364</v>
      </c>
      <c r="AQ263" s="422"/>
      <c r="AR263" s="422"/>
      <c r="AS263" s="422"/>
      <c r="AT263" s="422" t="s">
        <v>345</v>
      </c>
    </row>
    <row r="264" spans="1:46" ht="22.15" customHeight="1">
      <c r="A264" s="423">
        <f>IF(C264="",0,MAX($A$5:A263)+1)</f>
        <v>246</v>
      </c>
      <c r="B264" s="565"/>
      <c r="C264" s="427" t="s">
        <v>677</v>
      </c>
      <c r="D264" s="422" t="s">
        <v>51</v>
      </c>
      <c r="E264" s="429"/>
      <c r="F264" s="429"/>
      <c r="G264" s="429"/>
      <c r="H264" s="328"/>
      <c r="I264" s="329"/>
      <c r="J264" s="329"/>
      <c r="K264" s="422" t="s">
        <v>51</v>
      </c>
      <c r="L264" s="429"/>
      <c r="M264" s="429"/>
      <c r="N264" s="429"/>
      <c r="O264" s="429"/>
      <c r="P264" s="429"/>
      <c r="Q264" s="429"/>
      <c r="R264" s="429"/>
      <c r="S264" s="429"/>
      <c r="T264" s="429"/>
      <c r="U264" s="429"/>
      <c r="V264" s="429"/>
      <c r="W264" s="429"/>
      <c r="X264" s="429"/>
      <c r="Y264" s="429"/>
      <c r="Z264" s="429"/>
      <c r="AA264" s="429"/>
      <c r="AB264" s="429"/>
      <c r="AC264" s="429"/>
      <c r="AD264" s="429"/>
      <c r="AE264" s="429"/>
      <c r="AF264" s="429"/>
      <c r="AG264" s="429"/>
      <c r="AH264" s="429"/>
      <c r="AI264" s="429"/>
      <c r="AJ264" s="429"/>
      <c r="AK264" s="429"/>
      <c r="AL264" s="429"/>
      <c r="AM264" s="429"/>
      <c r="AN264" s="429"/>
      <c r="AO264" s="429"/>
      <c r="AP264" s="429" t="s">
        <v>364</v>
      </c>
      <c r="AQ264" s="422"/>
      <c r="AR264" s="422"/>
      <c r="AS264" s="422"/>
      <c r="AT264" s="422" t="s">
        <v>353</v>
      </c>
    </row>
    <row r="265" spans="1:46" ht="22.15" customHeight="1">
      <c r="A265" s="423">
        <f>IF(C265="",0,MAX($A$5:A264)+1)</f>
        <v>247</v>
      </c>
      <c r="B265" s="565"/>
      <c r="C265" s="427" t="s">
        <v>678</v>
      </c>
      <c r="D265" s="422" t="s">
        <v>51</v>
      </c>
      <c r="E265" s="429"/>
      <c r="F265" s="429"/>
      <c r="G265" s="429"/>
      <c r="H265" s="328"/>
      <c r="I265" s="329"/>
      <c r="J265" s="329"/>
      <c r="K265" s="422" t="s">
        <v>51</v>
      </c>
      <c r="L265" s="429"/>
      <c r="M265" s="429"/>
      <c r="N265" s="429"/>
      <c r="O265" s="429"/>
      <c r="P265" s="429"/>
      <c r="Q265" s="429"/>
      <c r="R265" s="429"/>
      <c r="S265" s="429"/>
      <c r="T265" s="429"/>
      <c r="U265" s="429"/>
      <c r="V265" s="429"/>
      <c r="W265" s="429"/>
      <c r="X265" s="429"/>
      <c r="Y265" s="429"/>
      <c r="Z265" s="429"/>
      <c r="AA265" s="429"/>
      <c r="AB265" s="429"/>
      <c r="AC265" s="429"/>
      <c r="AD265" s="429"/>
      <c r="AE265" s="429"/>
      <c r="AF265" s="429"/>
      <c r="AG265" s="429"/>
      <c r="AH265" s="429"/>
      <c r="AI265" s="429"/>
      <c r="AJ265" s="429"/>
      <c r="AK265" s="429"/>
      <c r="AL265" s="429"/>
      <c r="AM265" s="429"/>
      <c r="AN265" s="429"/>
      <c r="AO265" s="429"/>
      <c r="AP265" s="429" t="s">
        <v>364</v>
      </c>
      <c r="AQ265" s="422"/>
      <c r="AR265" s="422"/>
      <c r="AS265" s="422"/>
      <c r="AT265" s="422" t="s">
        <v>353</v>
      </c>
    </row>
    <row r="266" spans="1:46" ht="22.15" customHeight="1">
      <c r="A266" s="423">
        <f>IF(C266="",0,MAX($A$5:A265)+1)</f>
        <v>248</v>
      </c>
      <c r="B266" s="565"/>
      <c r="C266" s="427" t="s">
        <v>679</v>
      </c>
      <c r="D266" s="422" t="s">
        <v>51</v>
      </c>
      <c r="E266" s="429"/>
      <c r="F266" s="429"/>
      <c r="G266" s="429"/>
      <c r="H266" s="328"/>
      <c r="I266" s="329"/>
      <c r="J266" s="329"/>
      <c r="K266" s="422" t="s">
        <v>51</v>
      </c>
      <c r="L266" s="429"/>
      <c r="M266" s="429"/>
      <c r="N266" s="429"/>
      <c r="O266" s="429"/>
      <c r="P266" s="429"/>
      <c r="Q266" s="429"/>
      <c r="R266" s="429"/>
      <c r="S266" s="429"/>
      <c r="T266" s="429"/>
      <c r="U266" s="429"/>
      <c r="V266" s="429"/>
      <c r="W266" s="429"/>
      <c r="X266" s="429"/>
      <c r="Y266" s="429"/>
      <c r="Z266" s="429"/>
      <c r="AA266" s="429"/>
      <c r="AB266" s="429"/>
      <c r="AC266" s="429"/>
      <c r="AD266" s="429"/>
      <c r="AE266" s="429"/>
      <c r="AF266" s="429"/>
      <c r="AG266" s="429"/>
      <c r="AH266" s="429"/>
      <c r="AI266" s="429"/>
      <c r="AJ266" s="429"/>
      <c r="AK266" s="429"/>
      <c r="AL266" s="429"/>
      <c r="AM266" s="429"/>
      <c r="AN266" s="429"/>
      <c r="AO266" s="429"/>
      <c r="AP266" s="429" t="s">
        <v>364</v>
      </c>
      <c r="AQ266" s="422"/>
      <c r="AR266" s="422"/>
      <c r="AS266" s="422"/>
      <c r="AT266" s="422" t="s">
        <v>353</v>
      </c>
    </row>
    <row r="267" spans="1:46" ht="22.15" customHeight="1">
      <c r="A267" s="423">
        <f>IF(C267="",0,MAX($A$5:A266)+1)</f>
        <v>249</v>
      </c>
      <c r="B267" s="565"/>
      <c r="C267" s="427" t="s">
        <v>680</v>
      </c>
      <c r="D267" s="422" t="s">
        <v>51</v>
      </c>
      <c r="E267" s="429"/>
      <c r="F267" s="429"/>
      <c r="G267" s="429"/>
      <c r="H267" s="328"/>
      <c r="I267" s="329"/>
      <c r="J267" s="329"/>
      <c r="K267" s="422" t="s">
        <v>51</v>
      </c>
      <c r="L267" s="429"/>
      <c r="M267" s="429"/>
      <c r="N267" s="429"/>
      <c r="O267" s="429"/>
      <c r="P267" s="429"/>
      <c r="Q267" s="429"/>
      <c r="R267" s="429"/>
      <c r="S267" s="429"/>
      <c r="T267" s="429"/>
      <c r="U267" s="429"/>
      <c r="V267" s="429"/>
      <c r="W267" s="429"/>
      <c r="X267" s="429"/>
      <c r="Y267" s="429"/>
      <c r="Z267" s="429"/>
      <c r="AA267" s="429"/>
      <c r="AB267" s="429"/>
      <c r="AC267" s="429"/>
      <c r="AD267" s="429"/>
      <c r="AE267" s="429"/>
      <c r="AF267" s="429"/>
      <c r="AG267" s="429"/>
      <c r="AH267" s="429"/>
      <c r="AI267" s="429"/>
      <c r="AJ267" s="429"/>
      <c r="AK267" s="429"/>
      <c r="AL267" s="429"/>
      <c r="AM267" s="429"/>
      <c r="AN267" s="429"/>
      <c r="AO267" s="429"/>
      <c r="AP267" s="429" t="s">
        <v>364</v>
      </c>
      <c r="AQ267" s="422"/>
      <c r="AR267" s="422"/>
      <c r="AS267" s="422"/>
      <c r="AT267" s="422" t="s">
        <v>353</v>
      </c>
    </row>
    <row r="268" spans="1:46" ht="22.15" customHeight="1">
      <c r="A268" s="423">
        <f>IF(C268="",0,MAX($A$5:A267)+1)</f>
        <v>250</v>
      </c>
      <c r="B268" s="565"/>
      <c r="C268" s="427" t="s">
        <v>681</v>
      </c>
      <c r="D268" s="422" t="s">
        <v>51</v>
      </c>
      <c r="E268" s="429"/>
      <c r="F268" s="429"/>
      <c r="G268" s="429"/>
      <c r="H268" s="328"/>
      <c r="I268" s="329"/>
      <c r="J268" s="329"/>
      <c r="K268" s="422" t="s">
        <v>51</v>
      </c>
      <c r="L268" s="429"/>
      <c r="M268" s="429"/>
      <c r="N268" s="429"/>
      <c r="O268" s="429"/>
      <c r="P268" s="429"/>
      <c r="Q268" s="429"/>
      <c r="R268" s="429"/>
      <c r="S268" s="429"/>
      <c r="T268" s="429"/>
      <c r="U268" s="429"/>
      <c r="V268" s="429"/>
      <c r="W268" s="429"/>
      <c r="X268" s="429"/>
      <c r="Y268" s="429"/>
      <c r="Z268" s="429"/>
      <c r="AA268" s="429"/>
      <c r="AB268" s="429"/>
      <c r="AC268" s="429"/>
      <c r="AD268" s="429"/>
      <c r="AE268" s="429"/>
      <c r="AF268" s="429"/>
      <c r="AG268" s="429"/>
      <c r="AH268" s="429"/>
      <c r="AI268" s="429"/>
      <c r="AJ268" s="429"/>
      <c r="AK268" s="429"/>
      <c r="AL268" s="429"/>
      <c r="AM268" s="429"/>
      <c r="AN268" s="429"/>
      <c r="AO268" s="429"/>
      <c r="AP268" s="429" t="s">
        <v>364</v>
      </c>
      <c r="AQ268" s="422"/>
      <c r="AR268" s="422"/>
      <c r="AS268" s="422"/>
      <c r="AT268" s="422" t="s">
        <v>353</v>
      </c>
    </row>
    <row r="269" spans="1:46" ht="22.15" customHeight="1">
      <c r="A269" s="423">
        <f>IF(C269="",0,MAX($A$5:A268)+1)</f>
        <v>251</v>
      </c>
      <c r="B269" s="565"/>
      <c r="C269" s="427" t="s">
        <v>682</v>
      </c>
      <c r="D269" s="422" t="s">
        <v>51</v>
      </c>
      <c r="E269" s="429"/>
      <c r="F269" s="429"/>
      <c r="G269" s="429"/>
      <c r="H269" s="328"/>
      <c r="I269" s="329"/>
      <c r="J269" s="329"/>
      <c r="K269" s="422" t="s">
        <v>51</v>
      </c>
      <c r="L269" s="429"/>
      <c r="M269" s="429"/>
      <c r="N269" s="429"/>
      <c r="O269" s="429"/>
      <c r="P269" s="429"/>
      <c r="Q269" s="429"/>
      <c r="R269" s="429"/>
      <c r="S269" s="429"/>
      <c r="T269" s="429"/>
      <c r="U269" s="429"/>
      <c r="V269" s="429"/>
      <c r="W269" s="429"/>
      <c r="X269" s="429"/>
      <c r="Y269" s="429"/>
      <c r="Z269" s="429"/>
      <c r="AA269" s="429"/>
      <c r="AB269" s="429"/>
      <c r="AC269" s="429"/>
      <c r="AD269" s="429"/>
      <c r="AE269" s="429"/>
      <c r="AF269" s="429"/>
      <c r="AG269" s="429"/>
      <c r="AH269" s="429"/>
      <c r="AI269" s="429"/>
      <c r="AJ269" s="429"/>
      <c r="AK269" s="429"/>
      <c r="AL269" s="429"/>
      <c r="AM269" s="429"/>
      <c r="AN269" s="429"/>
      <c r="AO269" s="429"/>
      <c r="AP269" s="429" t="s">
        <v>364</v>
      </c>
      <c r="AQ269" s="422"/>
      <c r="AR269" s="422"/>
      <c r="AS269" s="422"/>
      <c r="AT269" s="422" t="s">
        <v>353</v>
      </c>
    </row>
    <row r="270" spans="1:46" ht="22.15" customHeight="1">
      <c r="A270" s="423">
        <f>IF(C270="",0,MAX($A$5:A269)+1)</f>
        <v>252</v>
      </c>
      <c r="B270" s="565"/>
      <c r="C270" s="427" t="s">
        <v>683</v>
      </c>
      <c r="D270" s="422" t="s">
        <v>51</v>
      </c>
      <c r="E270" s="429"/>
      <c r="F270" s="429"/>
      <c r="G270" s="429"/>
      <c r="H270" s="328"/>
      <c r="I270" s="329"/>
      <c r="J270" s="329"/>
      <c r="K270" s="422" t="s">
        <v>51</v>
      </c>
      <c r="L270" s="429"/>
      <c r="M270" s="429"/>
      <c r="N270" s="429"/>
      <c r="O270" s="429"/>
      <c r="P270" s="429"/>
      <c r="Q270" s="429"/>
      <c r="R270" s="429"/>
      <c r="S270" s="429"/>
      <c r="T270" s="429"/>
      <c r="U270" s="429"/>
      <c r="V270" s="429"/>
      <c r="W270" s="429"/>
      <c r="X270" s="429"/>
      <c r="Y270" s="429"/>
      <c r="Z270" s="429"/>
      <c r="AA270" s="429"/>
      <c r="AB270" s="429"/>
      <c r="AC270" s="429"/>
      <c r="AD270" s="429"/>
      <c r="AE270" s="429"/>
      <c r="AF270" s="429"/>
      <c r="AG270" s="429"/>
      <c r="AH270" s="429"/>
      <c r="AI270" s="429"/>
      <c r="AJ270" s="429"/>
      <c r="AK270" s="429"/>
      <c r="AL270" s="429"/>
      <c r="AM270" s="429"/>
      <c r="AN270" s="429"/>
      <c r="AO270" s="429"/>
      <c r="AP270" s="429" t="s">
        <v>364</v>
      </c>
      <c r="AQ270" s="422"/>
      <c r="AR270" s="422"/>
      <c r="AS270" s="422"/>
      <c r="AT270" s="422" t="s">
        <v>353</v>
      </c>
    </row>
    <row r="271" spans="1:46" ht="22.15" customHeight="1">
      <c r="A271" s="423">
        <f>IF(C271="",0,MAX($A$5:A270)+1)</f>
        <v>253</v>
      </c>
      <c r="B271" s="565"/>
      <c r="C271" s="427" t="s">
        <v>684</v>
      </c>
      <c r="D271" s="422" t="s">
        <v>51</v>
      </c>
      <c r="E271" s="429"/>
      <c r="F271" s="429"/>
      <c r="G271" s="429"/>
      <c r="H271" s="328"/>
      <c r="I271" s="329"/>
      <c r="J271" s="329"/>
      <c r="K271" s="422" t="s">
        <v>51</v>
      </c>
      <c r="L271" s="429"/>
      <c r="M271" s="429"/>
      <c r="N271" s="429"/>
      <c r="O271" s="429"/>
      <c r="P271" s="429"/>
      <c r="Q271" s="429"/>
      <c r="R271" s="429"/>
      <c r="S271" s="429"/>
      <c r="T271" s="429"/>
      <c r="U271" s="429"/>
      <c r="V271" s="429"/>
      <c r="W271" s="429"/>
      <c r="X271" s="429"/>
      <c r="Y271" s="429"/>
      <c r="Z271" s="429"/>
      <c r="AA271" s="429"/>
      <c r="AB271" s="429"/>
      <c r="AC271" s="429"/>
      <c r="AD271" s="429"/>
      <c r="AE271" s="429"/>
      <c r="AF271" s="429"/>
      <c r="AG271" s="429"/>
      <c r="AH271" s="429"/>
      <c r="AI271" s="429"/>
      <c r="AJ271" s="429"/>
      <c r="AK271" s="429"/>
      <c r="AL271" s="429"/>
      <c r="AM271" s="429"/>
      <c r="AN271" s="429"/>
      <c r="AO271" s="429"/>
      <c r="AP271" s="429" t="s">
        <v>364</v>
      </c>
      <c r="AQ271" s="422"/>
      <c r="AR271" s="422"/>
      <c r="AS271" s="422"/>
      <c r="AT271" s="422" t="s">
        <v>353</v>
      </c>
    </row>
    <row r="272" spans="1:46" ht="22.15" customHeight="1">
      <c r="A272" s="423">
        <f>IF(C272="",0,MAX($A$5:A271)+1)</f>
        <v>254</v>
      </c>
      <c r="B272" s="565"/>
      <c r="C272" s="427" t="s">
        <v>685</v>
      </c>
      <c r="D272" s="422" t="s">
        <v>51</v>
      </c>
      <c r="E272" s="429"/>
      <c r="F272" s="429"/>
      <c r="G272" s="429"/>
      <c r="H272" s="328"/>
      <c r="I272" s="329"/>
      <c r="J272" s="329"/>
      <c r="K272" s="422" t="s">
        <v>51</v>
      </c>
      <c r="L272" s="429"/>
      <c r="M272" s="429"/>
      <c r="N272" s="429"/>
      <c r="O272" s="429"/>
      <c r="P272" s="429"/>
      <c r="Q272" s="429"/>
      <c r="R272" s="429"/>
      <c r="S272" s="429"/>
      <c r="T272" s="429"/>
      <c r="U272" s="429"/>
      <c r="V272" s="429"/>
      <c r="W272" s="429"/>
      <c r="X272" s="429"/>
      <c r="Y272" s="429"/>
      <c r="Z272" s="429"/>
      <c r="AA272" s="429"/>
      <c r="AB272" s="429"/>
      <c r="AC272" s="429"/>
      <c r="AD272" s="429"/>
      <c r="AE272" s="429"/>
      <c r="AF272" s="429"/>
      <c r="AG272" s="429"/>
      <c r="AH272" s="429"/>
      <c r="AI272" s="429"/>
      <c r="AJ272" s="429"/>
      <c r="AK272" s="429"/>
      <c r="AL272" s="429"/>
      <c r="AM272" s="429"/>
      <c r="AN272" s="429"/>
      <c r="AO272" s="429"/>
      <c r="AP272" s="429" t="s">
        <v>364</v>
      </c>
      <c r="AQ272" s="422"/>
      <c r="AR272" s="422"/>
      <c r="AS272" s="422"/>
      <c r="AT272" s="422" t="s">
        <v>353</v>
      </c>
    </row>
    <row r="273" spans="1:46" ht="22.15" customHeight="1">
      <c r="A273" s="423">
        <f>IF(C273="",0,MAX($A$5:A272)+1)</f>
        <v>255</v>
      </c>
      <c r="B273" s="565"/>
      <c r="C273" s="427" t="s">
        <v>686</v>
      </c>
      <c r="D273" s="422" t="s">
        <v>51</v>
      </c>
      <c r="E273" s="429"/>
      <c r="F273" s="429"/>
      <c r="G273" s="429"/>
      <c r="H273" s="328"/>
      <c r="I273" s="329"/>
      <c r="J273" s="329"/>
      <c r="K273" s="422" t="s">
        <v>51</v>
      </c>
      <c r="L273" s="429"/>
      <c r="M273" s="429"/>
      <c r="N273" s="429"/>
      <c r="O273" s="429"/>
      <c r="P273" s="429"/>
      <c r="Q273" s="429"/>
      <c r="R273" s="429"/>
      <c r="S273" s="429"/>
      <c r="T273" s="429"/>
      <c r="U273" s="429"/>
      <c r="V273" s="429"/>
      <c r="W273" s="429"/>
      <c r="X273" s="429"/>
      <c r="Y273" s="429"/>
      <c r="Z273" s="429"/>
      <c r="AA273" s="429"/>
      <c r="AB273" s="429"/>
      <c r="AC273" s="429"/>
      <c r="AD273" s="429"/>
      <c r="AE273" s="429"/>
      <c r="AF273" s="429"/>
      <c r="AG273" s="429"/>
      <c r="AH273" s="429"/>
      <c r="AI273" s="429"/>
      <c r="AJ273" s="429"/>
      <c r="AK273" s="429"/>
      <c r="AL273" s="429"/>
      <c r="AM273" s="429"/>
      <c r="AN273" s="429"/>
      <c r="AO273" s="429"/>
      <c r="AP273" s="429" t="s">
        <v>364</v>
      </c>
      <c r="AQ273" s="422"/>
      <c r="AR273" s="422"/>
      <c r="AS273" s="422"/>
      <c r="AT273" s="422" t="s">
        <v>353</v>
      </c>
    </row>
    <row r="274" spans="1:46" ht="22.15" customHeight="1">
      <c r="A274" s="423">
        <f>IF(C274="",0,MAX($A$5:A273)+1)</f>
        <v>256</v>
      </c>
      <c r="B274" s="565"/>
      <c r="C274" s="427" t="s">
        <v>687</v>
      </c>
      <c r="D274" s="422" t="s">
        <v>51</v>
      </c>
      <c r="E274" s="429"/>
      <c r="F274" s="429"/>
      <c r="G274" s="429"/>
      <c r="H274" s="328"/>
      <c r="I274" s="329"/>
      <c r="J274" s="329"/>
      <c r="K274" s="422" t="s">
        <v>51</v>
      </c>
      <c r="L274" s="429"/>
      <c r="M274" s="429"/>
      <c r="N274" s="429"/>
      <c r="O274" s="429"/>
      <c r="P274" s="429"/>
      <c r="Q274" s="429"/>
      <c r="R274" s="429"/>
      <c r="S274" s="429"/>
      <c r="T274" s="429"/>
      <c r="U274" s="429"/>
      <c r="V274" s="429"/>
      <c r="W274" s="429"/>
      <c r="X274" s="429"/>
      <c r="Y274" s="429"/>
      <c r="Z274" s="429"/>
      <c r="AA274" s="429"/>
      <c r="AB274" s="429"/>
      <c r="AC274" s="429"/>
      <c r="AD274" s="429"/>
      <c r="AE274" s="429"/>
      <c r="AF274" s="429"/>
      <c r="AG274" s="429"/>
      <c r="AH274" s="429"/>
      <c r="AI274" s="429"/>
      <c r="AJ274" s="429"/>
      <c r="AK274" s="429"/>
      <c r="AL274" s="429"/>
      <c r="AM274" s="429"/>
      <c r="AN274" s="429"/>
      <c r="AO274" s="429"/>
      <c r="AP274" s="429" t="s">
        <v>364</v>
      </c>
      <c r="AQ274" s="422"/>
      <c r="AR274" s="422"/>
      <c r="AS274" s="422"/>
      <c r="AT274" s="422" t="s">
        <v>353</v>
      </c>
    </row>
    <row r="275" spans="1:46" ht="22.15" customHeight="1">
      <c r="A275" s="423">
        <f>IF(C275="",0,MAX($A$5:A274)+1)</f>
        <v>257</v>
      </c>
      <c r="B275" s="565"/>
      <c r="C275" s="427" t="s">
        <v>688</v>
      </c>
      <c r="D275" s="422" t="s">
        <v>51</v>
      </c>
      <c r="E275" s="429"/>
      <c r="F275" s="429"/>
      <c r="G275" s="429"/>
      <c r="H275" s="328"/>
      <c r="I275" s="329"/>
      <c r="J275" s="329"/>
      <c r="K275" s="422" t="s">
        <v>51</v>
      </c>
      <c r="L275" s="429"/>
      <c r="M275" s="429"/>
      <c r="N275" s="429"/>
      <c r="O275" s="429"/>
      <c r="P275" s="429"/>
      <c r="Q275" s="429"/>
      <c r="R275" s="429"/>
      <c r="S275" s="429"/>
      <c r="T275" s="429"/>
      <c r="U275" s="429"/>
      <c r="V275" s="429"/>
      <c r="W275" s="429"/>
      <c r="X275" s="429"/>
      <c r="Y275" s="429"/>
      <c r="Z275" s="429"/>
      <c r="AA275" s="429"/>
      <c r="AB275" s="429"/>
      <c r="AC275" s="429"/>
      <c r="AD275" s="429"/>
      <c r="AE275" s="429"/>
      <c r="AF275" s="429"/>
      <c r="AG275" s="429"/>
      <c r="AH275" s="429"/>
      <c r="AI275" s="429"/>
      <c r="AJ275" s="429"/>
      <c r="AK275" s="429"/>
      <c r="AL275" s="429"/>
      <c r="AM275" s="429"/>
      <c r="AN275" s="429"/>
      <c r="AO275" s="429"/>
      <c r="AP275" s="429" t="s">
        <v>364</v>
      </c>
      <c r="AQ275" s="422"/>
      <c r="AR275" s="422"/>
      <c r="AS275" s="422"/>
      <c r="AT275" s="422" t="s">
        <v>353</v>
      </c>
    </row>
    <row r="276" spans="1:46" ht="22.15" customHeight="1">
      <c r="A276" s="423">
        <f>IF(C276="",0,MAX($A$5:A275)+1)</f>
        <v>258</v>
      </c>
      <c r="B276" s="565"/>
      <c r="C276" s="427" t="s">
        <v>689</v>
      </c>
      <c r="D276" s="422" t="s">
        <v>51</v>
      </c>
      <c r="E276" s="429"/>
      <c r="F276" s="429"/>
      <c r="G276" s="429"/>
      <c r="H276" s="328"/>
      <c r="I276" s="329"/>
      <c r="J276" s="329"/>
      <c r="K276" s="422" t="s">
        <v>51</v>
      </c>
      <c r="L276" s="429"/>
      <c r="M276" s="429"/>
      <c r="N276" s="429"/>
      <c r="O276" s="429"/>
      <c r="P276" s="429"/>
      <c r="Q276" s="429"/>
      <c r="R276" s="429"/>
      <c r="S276" s="429"/>
      <c r="T276" s="429"/>
      <c r="U276" s="429"/>
      <c r="V276" s="429"/>
      <c r="W276" s="429"/>
      <c r="X276" s="429"/>
      <c r="Y276" s="429"/>
      <c r="Z276" s="429"/>
      <c r="AA276" s="429"/>
      <c r="AB276" s="429"/>
      <c r="AC276" s="429"/>
      <c r="AD276" s="429"/>
      <c r="AE276" s="429"/>
      <c r="AF276" s="429"/>
      <c r="AG276" s="429"/>
      <c r="AH276" s="429"/>
      <c r="AI276" s="429"/>
      <c r="AJ276" s="429"/>
      <c r="AK276" s="429"/>
      <c r="AL276" s="429"/>
      <c r="AM276" s="429"/>
      <c r="AN276" s="429"/>
      <c r="AO276" s="429"/>
      <c r="AP276" s="429" t="s">
        <v>364</v>
      </c>
      <c r="AQ276" s="422"/>
      <c r="AR276" s="422"/>
      <c r="AS276" s="422"/>
      <c r="AT276" s="422" t="s">
        <v>353</v>
      </c>
    </row>
    <row r="277" spans="1:46" ht="22.15" customHeight="1">
      <c r="A277" s="423">
        <f>IF(C277="",0,MAX($A$5:A276)+1)</f>
        <v>259</v>
      </c>
      <c r="B277" s="565"/>
      <c r="C277" s="427" t="s">
        <v>690</v>
      </c>
      <c r="D277" s="422" t="s">
        <v>51</v>
      </c>
      <c r="E277" s="429"/>
      <c r="F277" s="429"/>
      <c r="G277" s="429"/>
      <c r="H277" s="328"/>
      <c r="I277" s="329"/>
      <c r="J277" s="329"/>
      <c r="K277" s="422" t="s">
        <v>51</v>
      </c>
      <c r="L277" s="429"/>
      <c r="M277" s="429"/>
      <c r="N277" s="429"/>
      <c r="O277" s="429"/>
      <c r="P277" s="429"/>
      <c r="Q277" s="429"/>
      <c r="R277" s="429"/>
      <c r="S277" s="429"/>
      <c r="T277" s="429"/>
      <c r="U277" s="429"/>
      <c r="V277" s="429"/>
      <c r="W277" s="429"/>
      <c r="X277" s="429"/>
      <c r="Y277" s="429"/>
      <c r="Z277" s="429"/>
      <c r="AA277" s="429"/>
      <c r="AB277" s="429"/>
      <c r="AC277" s="429"/>
      <c r="AD277" s="429"/>
      <c r="AE277" s="429"/>
      <c r="AF277" s="429"/>
      <c r="AG277" s="429"/>
      <c r="AH277" s="429"/>
      <c r="AI277" s="429"/>
      <c r="AJ277" s="429"/>
      <c r="AK277" s="429"/>
      <c r="AL277" s="429"/>
      <c r="AM277" s="429"/>
      <c r="AN277" s="429"/>
      <c r="AO277" s="429"/>
      <c r="AP277" s="429" t="s">
        <v>364</v>
      </c>
      <c r="AQ277" s="422"/>
      <c r="AR277" s="422"/>
      <c r="AS277" s="422"/>
      <c r="AT277" s="422" t="s">
        <v>353</v>
      </c>
    </row>
    <row r="278" spans="1:46" ht="22.15" customHeight="1">
      <c r="A278" s="423">
        <f>IF(C278="",0,MAX($A$5:A277)+1)</f>
        <v>260</v>
      </c>
      <c r="B278" s="565"/>
      <c r="C278" s="427" t="s">
        <v>691</v>
      </c>
      <c r="D278" s="422" t="s">
        <v>51</v>
      </c>
      <c r="E278" s="429"/>
      <c r="F278" s="429"/>
      <c r="G278" s="429"/>
      <c r="H278" s="328"/>
      <c r="I278" s="329"/>
      <c r="J278" s="329"/>
      <c r="K278" s="422" t="s">
        <v>51</v>
      </c>
      <c r="L278" s="429"/>
      <c r="M278" s="429"/>
      <c r="N278" s="429"/>
      <c r="O278" s="429"/>
      <c r="P278" s="429"/>
      <c r="Q278" s="429"/>
      <c r="R278" s="429"/>
      <c r="S278" s="429"/>
      <c r="T278" s="429"/>
      <c r="U278" s="429"/>
      <c r="V278" s="429"/>
      <c r="W278" s="429"/>
      <c r="X278" s="429"/>
      <c r="Y278" s="429"/>
      <c r="Z278" s="429"/>
      <c r="AA278" s="429"/>
      <c r="AB278" s="429"/>
      <c r="AC278" s="429"/>
      <c r="AD278" s="429"/>
      <c r="AE278" s="429"/>
      <c r="AF278" s="429"/>
      <c r="AG278" s="429"/>
      <c r="AH278" s="429"/>
      <c r="AI278" s="429"/>
      <c r="AJ278" s="429"/>
      <c r="AK278" s="429"/>
      <c r="AL278" s="429"/>
      <c r="AM278" s="429"/>
      <c r="AN278" s="429"/>
      <c r="AO278" s="429"/>
      <c r="AP278" s="429" t="s">
        <v>364</v>
      </c>
      <c r="AQ278" s="422"/>
      <c r="AR278" s="422"/>
      <c r="AS278" s="422"/>
      <c r="AT278" s="422" t="s">
        <v>353</v>
      </c>
    </row>
    <row r="279" spans="1:46" ht="22.15" customHeight="1">
      <c r="A279" s="423">
        <f>IF(C279="",0,MAX($A$5:A278)+1)</f>
        <v>261</v>
      </c>
      <c r="B279" s="565"/>
      <c r="C279" s="427" t="s">
        <v>667</v>
      </c>
      <c r="D279" s="422" t="s">
        <v>51</v>
      </c>
      <c r="E279" s="429"/>
      <c r="F279" s="429"/>
      <c r="G279" s="429"/>
      <c r="H279" s="328"/>
      <c r="I279" s="329"/>
      <c r="J279" s="329"/>
      <c r="K279" s="422" t="s">
        <v>51</v>
      </c>
      <c r="L279" s="429"/>
      <c r="M279" s="429"/>
      <c r="N279" s="429"/>
      <c r="O279" s="429"/>
      <c r="P279" s="429"/>
      <c r="Q279" s="429"/>
      <c r="R279" s="429"/>
      <c r="S279" s="429"/>
      <c r="T279" s="429"/>
      <c r="U279" s="429"/>
      <c r="V279" s="429"/>
      <c r="W279" s="429"/>
      <c r="X279" s="429"/>
      <c r="Y279" s="429"/>
      <c r="Z279" s="429"/>
      <c r="AA279" s="429"/>
      <c r="AB279" s="429"/>
      <c r="AC279" s="429"/>
      <c r="AD279" s="429"/>
      <c r="AE279" s="429"/>
      <c r="AF279" s="429"/>
      <c r="AG279" s="429"/>
      <c r="AH279" s="429"/>
      <c r="AI279" s="429"/>
      <c r="AJ279" s="429"/>
      <c r="AK279" s="429"/>
      <c r="AL279" s="429"/>
      <c r="AM279" s="429"/>
      <c r="AN279" s="429"/>
      <c r="AO279" s="429"/>
      <c r="AP279" s="429" t="s">
        <v>364</v>
      </c>
      <c r="AQ279" s="422"/>
      <c r="AR279" s="422"/>
      <c r="AS279" s="422"/>
      <c r="AT279" s="422" t="s">
        <v>353</v>
      </c>
    </row>
    <row r="280" spans="1:46" ht="22.15" customHeight="1">
      <c r="A280" s="423">
        <f>IF(C280="",0,MAX($A$5:A279)+1)</f>
        <v>262</v>
      </c>
      <c r="B280" s="565"/>
      <c r="C280" s="427" t="s">
        <v>692</v>
      </c>
      <c r="D280" s="422" t="s">
        <v>51</v>
      </c>
      <c r="E280" s="429"/>
      <c r="F280" s="429"/>
      <c r="G280" s="429"/>
      <c r="H280" s="328"/>
      <c r="I280" s="329"/>
      <c r="J280" s="329"/>
      <c r="K280" s="422" t="s">
        <v>51</v>
      </c>
      <c r="L280" s="429"/>
      <c r="M280" s="429"/>
      <c r="N280" s="429"/>
      <c r="O280" s="429"/>
      <c r="P280" s="429"/>
      <c r="Q280" s="429"/>
      <c r="R280" s="429"/>
      <c r="S280" s="429"/>
      <c r="T280" s="429"/>
      <c r="U280" s="429"/>
      <c r="V280" s="429"/>
      <c r="W280" s="429"/>
      <c r="X280" s="429"/>
      <c r="Y280" s="429"/>
      <c r="Z280" s="429"/>
      <c r="AA280" s="429"/>
      <c r="AB280" s="429"/>
      <c r="AC280" s="429"/>
      <c r="AD280" s="429"/>
      <c r="AE280" s="429"/>
      <c r="AF280" s="429"/>
      <c r="AG280" s="429"/>
      <c r="AH280" s="429"/>
      <c r="AI280" s="429"/>
      <c r="AJ280" s="429"/>
      <c r="AK280" s="429"/>
      <c r="AL280" s="429"/>
      <c r="AM280" s="429"/>
      <c r="AN280" s="429"/>
      <c r="AO280" s="429"/>
      <c r="AP280" s="429" t="s">
        <v>364</v>
      </c>
      <c r="AQ280" s="422"/>
      <c r="AR280" s="422"/>
      <c r="AS280" s="422"/>
      <c r="AT280" s="422" t="s">
        <v>353</v>
      </c>
    </row>
    <row r="281" spans="1:46" ht="22.15" customHeight="1">
      <c r="A281" s="423">
        <f>IF(C281="",0,MAX($A$5:A280)+1)</f>
        <v>263</v>
      </c>
      <c r="B281" s="413">
        <v>12</v>
      </c>
      <c r="C281" s="427" t="s">
        <v>693</v>
      </c>
      <c r="D281" s="422" t="s">
        <v>51</v>
      </c>
      <c r="E281" s="429">
        <v>0.35370000000000001</v>
      </c>
      <c r="F281" s="429"/>
      <c r="G281" s="429"/>
      <c r="H281" s="328">
        <f t="shared" si="15"/>
        <v>0</v>
      </c>
      <c r="I281" s="329">
        <f t="shared" si="16"/>
        <v>0.35370000000000001</v>
      </c>
      <c r="J281" s="329">
        <f t="shared" si="17"/>
        <v>0.35370000000000001</v>
      </c>
      <c r="K281" s="329" t="str">
        <f>IF(L281&lt;&gt;0,L$3&amp;", ","")&amp;IF(M281&lt;&gt;0,M$3&amp;", ","")&amp;IF(N281&lt;&gt;0,N$3&amp;", ","")&amp;IF(O281&lt;&gt;0,O$3&amp;", ","")&amp;IF(P281&lt;&gt;0,P$3&amp;", ","")&amp;IF(Q281&lt;&gt;0,Q$3&amp;", ","")&amp;IF(R281&lt;&gt;0,R$3&amp;", ","")&amp;IF(S281&lt;&gt;0,S$3&amp;", ","")&amp;IF(T281&lt;&gt;0,T$3&amp;", ","")&amp;IF(U281&lt;&gt;0,U$3&amp;", ","")&amp;IF(V281&lt;&gt;0,V$3&amp;", ","")&amp;IF(W281&lt;&gt;0,W$3&amp;", ","")&amp;IF(X281&lt;&gt;0,X$3&amp;", ","")&amp;IF(Y281&lt;&gt;0,Y$3&amp;", ","")&amp;IF(Z281&lt;&gt;0,Z$3&amp;", ","")&amp;IF(AA281&lt;&gt;0,AA$3&amp;", ","")&amp;IF(AB281&lt;&gt;0,AB$3&amp;", ","")&amp;IF(AC281&lt;&gt;0,AC$3&amp;", ","")&amp;IF(AD281&lt;&gt;0,AD$3&amp;", ","")&amp;IF(AE281&lt;&gt;0,AE$3&amp;", ","")&amp;IF(AF281&lt;&gt;0,AF$3&amp;", ","")&amp;IF(AG281&lt;&gt;0,AG$3&amp;", ","")&amp;IF(AH281&lt;&gt;0,AH$3&amp;", ","")&amp;IF(AI281&lt;&gt;0,AI$3&amp;", ","")&amp;IF(AJ281&lt;&gt;0,AJ$3&amp;", ","")&amp;IF(AK281&lt;&gt;0,AK$3&amp;", ","")&amp;IF(AL281&lt;&gt;0,AL$3&amp;", ","")&amp;IF(AM281&lt;&gt;0,AM$3&amp;", ","")&amp;IF(AN281&lt;&gt;0,AN$3&amp;", ","")</f>
        <v xml:space="preserve">CLN, </v>
      </c>
      <c r="L281" s="429"/>
      <c r="M281" s="429"/>
      <c r="N281" s="429"/>
      <c r="O281" s="429"/>
      <c r="P281" s="429">
        <v>0.35370000000000001</v>
      </c>
      <c r="Q281" s="429"/>
      <c r="R281" s="429"/>
      <c r="S281" s="429"/>
      <c r="T281" s="429"/>
      <c r="U281" s="429"/>
      <c r="V281" s="429"/>
      <c r="W281" s="429"/>
      <c r="X281" s="429"/>
      <c r="Y281" s="429"/>
      <c r="Z281" s="429"/>
      <c r="AA281" s="429"/>
      <c r="AB281" s="429"/>
      <c r="AC281" s="429"/>
      <c r="AD281" s="429"/>
      <c r="AE281" s="429"/>
      <c r="AF281" s="429"/>
      <c r="AG281" s="429"/>
      <c r="AH281" s="429"/>
      <c r="AI281" s="429"/>
      <c r="AJ281" s="429"/>
      <c r="AK281" s="429"/>
      <c r="AL281" s="429"/>
      <c r="AM281" s="429"/>
      <c r="AN281" s="429"/>
      <c r="AO281" s="429"/>
      <c r="AP281" s="429" t="s">
        <v>366</v>
      </c>
      <c r="AQ281" s="422"/>
      <c r="AR281" s="422"/>
      <c r="AS281" s="422"/>
      <c r="AT281" s="422" t="s">
        <v>345</v>
      </c>
    </row>
    <row r="282" spans="1:46" ht="22.15" customHeight="1">
      <c r="A282" s="423">
        <f>IF(C282="",0,MAX($A$5:A281)+1)</f>
        <v>264</v>
      </c>
      <c r="B282" s="565"/>
      <c r="C282" s="427" t="s">
        <v>694</v>
      </c>
      <c r="D282" s="422" t="s">
        <v>51</v>
      </c>
      <c r="E282" s="429"/>
      <c r="F282" s="429"/>
      <c r="G282" s="429"/>
      <c r="H282" s="328"/>
      <c r="I282" s="329"/>
      <c r="J282" s="329"/>
      <c r="K282" s="329" t="s">
        <v>51</v>
      </c>
      <c r="L282" s="429"/>
      <c r="M282" s="429"/>
      <c r="N282" s="429"/>
      <c r="O282" s="429"/>
      <c r="P282" s="429"/>
      <c r="Q282" s="429"/>
      <c r="R282" s="429"/>
      <c r="S282" s="429"/>
      <c r="T282" s="429"/>
      <c r="U282" s="429"/>
      <c r="V282" s="429"/>
      <c r="W282" s="429"/>
      <c r="X282" s="429"/>
      <c r="Y282" s="429"/>
      <c r="Z282" s="429"/>
      <c r="AA282" s="429"/>
      <c r="AB282" s="429"/>
      <c r="AC282" s="429"/>
      <c r="AD282" s="429"/>
      <c r="AE282" s="429"/>
      <c r="AF282" s="429"/>
      <c r="AG282" s="429"/>
      <c r="AH282" s="429"/>
      <c r="AI282" s="429"/>
      <c r="AJ282" s="429"/>
      <c r="AK282" s="429"/>
      <c r="AL282" s="429"/>
      <c r="AM282" s="429"/>
      <c r="AN282" s="429"/>
      <c r="AO282" s="429"/>
      <c r="AP282" s="429" t="s">
        <v>366</v>
      </c>
      <c r="AQ282" s="422"/>
      <c r="AR282" s="422"/>
      <c r="AS282" s="422"/>
      <c r="AT282" s="422" t="s">
        <v>353</v>
      </c>
    </row>
    <row r="283" spans="1:46" ht="22.15" customHeight="1">
      <c r="A283" s="423">
        <f>IF(C283="",0,MAX($A$5:A282)+1)</f>
        <v>265</v>
      </c>
      <c r="B283" s="565"/>
      <c r="C283" s="427" t="s">
        <v>695</v>
      </c>
      <c r="D283" s="422" t="s">
        <v>51</v>
      </c>
      <c r="E283" s="429"/>
      <c r="F283" s="429"/>
      <c r="G283" s="429"/>
      <c r="H283" s="328"/>
      <c r="I283" s="329"/>
      <c r="J283" s="329"/>
      <c r="K283" s="329" t="s">
        <v>51</v>
      </c>
      <c r="L283" s="429"/>
      <c r="M283" s="429"/>
      <c r="N283" s="429"/>
      <c r="O283" s="429"/>
      <c r="P283" s="429"/>
      <c r="Q283" s="429"/>
      <c r="R283" s="429"/>
      <c r="S283" s="429"/>
      <c r="T283" s="429"/>
      <c r="U283" s="429"/>
      <c r="V283" s="429"/>
      <c r="W283" s="429"/>
      <c r="X283" s="429"/>
      <c r="Y283" s="429"/>
      <c r="Z283" s="429"/>
      <c r="AA283" s="429"/>
      <c r="AB283" s="429"/>
      <c r="AC283" s="429"/>
      <c r="AD283" s="429"/>
      <c r="AE283" s="429"/>
      <c r="AF283" s="429"/>
      <c r="AG283" s="429"/>
      <c r="AH283" s="429"/>
      <c r="AI283" s="429"/>
      <c r="AJ283" s="429"/>
      <c r="AK283" s="429"/>
      <c r="AL283" s="429"/>
      <c r="AM283" s="429"/>
      <c r="AN283" s="429"/>
      <c r="AO283" s="429"/>
      <c r="AP283" s="429" t="s">
        <v>366</v>
      </c>
      <c r="AQ283" s="422"/>
      <c r="AR283" s="422"/>
      <c r="AS283" s="422"/>
      <c r="AT283" s="422" t="s">
        <v>353</v>
      </c>
    </row>
    <row r="284" spans="1:46" ht="22.15" customHeight="1">
      <c r="A284" s="423">
        <f>IF(C284="",0,MAX($A$5:A283)+1)</f>
        <v>266</v>
      </c>
      <c r="B284" s="565"/>
      <c r="C284" s="427" t="s">
        <v>696</v>
      </c>
      <c r="D284" s="422" t="s">
        <v>51</v>
      </c>
      <c r="E284" s="429"/>
      <c r="F284" s="429"/>
      <c r="G284" s="429"/>
      <c r="H284" s="328"/>
      <c r="I284" s="329"/>
      <c r="J284" s="329"/>
      <c r="K284" s="329" t="s">
        <v>51</v>
      </c>
      <c r="L284" s="429"/>
      <c r="M284" s="429"/>
      <c r="N284" s="429"/>
      <c r="O284" s="429"/>
      <c r="P284" s="429"/>
      <c r="Q284" s="429"/>
      <c r="R284" s="429"/>
      <c r="S284" s="429"/>
      <c r="T284" s="429"/>
      <c r="U284" s="429"/>
      <c r="V284" s="429"/>
      <c r="W284" s="429"/>
      <c r="X284" s="429"/>
      <c r="Y284" s="429"/>
      <c r="Z284" s="429"/>
      <c r="AA284" s="429"/>
      <c r="AB284" s="429"/>
      <c r="AC284" s="429"/>
      <c r="AD284" s="429"/>
      <c r="AE284" s="429"/>
      <c r="AF284" s="429"/>
      <c r="AG284" s="429"/>
      <c r="AH284" s="429"/>
      <c r="AI284" s="429"/>
      <c r="AJ284" s="429"/>
      <c r="AK284" s="429"/>
      <c r="AL284" s="429"/>
      <c r="AM284" s="429"/>
      <c r="AN284" s="429"/>
      <c r="AO284" s="429"/>
      <c r="AP284" s="429" t="s">
        <v>366</v>
      </c>
      <c r="AQ284" s="422"/>
      <c r="AR284" s="422"/>
      <c r="AS284" s="422"/>
      <c r="AT284" s="422" t="s">
        <v>353</v>
      </c>
    </row>
    <row r="285" spans="1:46" ht="22.15" customHeight="1">
      <c r="A285" s="423">
        <f>IF(C285="",0,MAX($A$5:A284)+1)</f>
        <v>267</v>
      </c>
      <c r="B285" s="565"/>
      <c r="C285" s="427" t="s">
        <v>697</v>
      </c>
      <c r="D285" s="422" t="s">
        <v>51</v>
      </c>
      <c r="E285" s="429"/>
      <c r="F285" s="429"/>
      <c r="G285" s="429"/>
      <c r="H285" s="328"/>
      <c r="I285" s="329"/>
      <c r="J285" s="329"/>
      <c r="K285" s="329" t="s">
        <v>51</v>
      </c>
      <c r="L285" s="429"/>
      <c r="M285" s="429"/>
      <c r="N285" s="429"/>
      <c r="O285" s="429"/>
      <c r="P285" s="429"/>
      <c r="Q285" s="429"/>
      <c r="R285" s="429"/>
      <c r="S285" s="429"/>
      <c r="T285" s="429"/>
      <c r="U285" s="429"/>
      <c r="V285" s="429"/>
      <c r="W285" s="429"/>
      <c r="X285" s="429"/>
      <c r="Y285" s="429"/>
      <c r="Z285" s="429"/>
      <c r="AA285" s="429"/>
      <c r="AB285" s="429"/>
      <c r="AC285" s="429"/>
      <c r="AD285" s="429"/>
      <c r="AE285" s="429"/>
      <c r="AF285" s="429"/>
      <c r="AG285" s="429"/>
      <c r="AH285" s="429"/>
      <c r="AI285" s="429"/>
      <c r="AJ285" s="429"/>
      <c r="AK285" s="429"/>
      <c r="AL285" s="429"/>
      <c r="AM285" s="429"/>
      <c r="AN285" s="429"/>
      <c r="AO285" s="429"/>
      <c r="AP285" s="429" t="s">
        <v>366</v>
      </c>
      <c r="AQ285" s="422"/>
      <c r="AR285" s="422"/>
      <c r="AS285" s="422"/>
      <c r="AT285" s="422" t="s">
        <v>353</v>
      </c>
    </row>
    <row r="286" spans="1:46" ht="22.15" customHeight="1">
      <c r="A286" s="423">
        <f>IF(C286="",0,MAX($A$5:A285)+1)</f>
        <v>268</v>
      </c>
      <c r="B286" s="565"/>
      <c r="C286" s="427" t="s">
        <v>697</v>
      </c>
      <c r="D286" s="422" t="s">
        <v>51</v>
      </c>
      <c r="E286" s="429"/>
      <c r="F286" s="429"/>
      <c r="G286" s="429"/>
      <c r="H286" s="328"/>
      <c r="I286" s="329"/>
      <c r="J286" s="329"/>
      <c r="K286" s="329" t="s">
        <v>51</v>
      </c>
      <c r="L286" s="429"/>
      <c r="M286" s="429"/>
      <c r="N286" s="429"/>
      <c r="O286" s="429"/>
      <c r="P286" s="429"/>
      <c r="Q286" s="429"/>
      <c r="R286" s="429"/>
      <c r="S286" s="429"/>
      <c r="T286" s="429"/>
      <c r="U286" s="429"/>
      <c r="V286" s="429"/>
      <c r="W286" s="429"/>
      <c r="X286" s="429"/>
      <c r="Y286" s="429"/>
      <c r="Z286" s="429"/>
      <c r="AA286" s="429"/>
      <c r="AB286" s="429"/>
      <c r="AC286" s="429"/>
      <c r="AD286" s="429"/>
      <c r="AE286" s="429"/>
      <c r="AF286" s="429"/>
      <c r="AG286" s="429"/>
      <c r="AH286" s="429"/>
      <c r="AI286" s="429"/>
      <c r="AJ286" s="429"/>
      <c r="AK286" s="429"/>
      <c r="AL286" s="429"/>
      <c r="AM286" s="429"/>
      <c r="AN286" s="429"/>
      <c r="AO286" s="429"/>
      <c r="AP286" s="429" t="s">
        <v>366</v>
      </c>
      <c r="AQ286" s="422"/>
      <c r="AR286" s="422"/>
      <c r="AS286" s="422"/>
      <c r="AT286" s="422" t="s">
        <v>353</v>
      </c>
    </row>
    <row r="287" spans="1:46" ht="22.15" customHeight="1">
      <c r="A287" s="423">
        <f>IF(C287="",0,MAX($A$5:A286)+1)</f>
        <v>269</v>
      </c>
      <c r="B287" s="423">
        <v>11</v>
      </c>
      <c r="C287" s="332" t="s">
        <v>698</v>
      </c>
      <c r="D287" s="423" t="s">
        <v>51</v>
      </c>
      <c r="E287" s="429">
        <v>0.23</v>
      </c>
      <c r="F287" s="429"/>
      <c r="G287" s="429"/>
      <c r="H287" s="328">
        <f t="shared" si="15"/>
        <v>0</v>
      </c>
      <c r="I287" s="329">
        <f t="shared" si="16"/>
        <v>0.23</v>
      </c>
      <c r="J287" s="329">
        <f t="shared" si="17"/>
        <v>0.23</v>
      </c>
      <c r="K287" s="329" t="str">
        <f>IF(L287&lt;&gt;0,L$3&amp;", ","")&amp;IF(M287&lt;&gt;0,M$3&amp;", ","")&amp;IF(N287&lt;&gt;0,N$3&amp;", ","")&amp;IF(O287&lt;&gt;0,O$3&amp;", ","")&amp;IF(P287&lt;&gt;0,P$3&amp;", ","")&amp;IF(Q287&lt;&gt;0,Q$3&amp;", ","")&amp;IF(R287&lt;&gt;0,R$3&amp;", ","")&amp;IF(S287&lt;&gt;0,S$3&amp;", ","")&amp;IF(T287&lt;&gt;0,T$3&amp;", ","")&amp;IF(U287&lt;&gt;0,U$3&amp;", ","")&amp;IF(V287&lt;&gt;0,V$3&amp;", ","")&amp;IF(W287&lt;&gt;0,W$3&amp;", ","")&amp;IF(X287&lt;&gt;0,X$3&amp;", ","")&amp;IF(Y287&lt;&gt;0,Y$3&amp;", ","")&amp;IF(Z287&lt;&gt;0,Z$3&amp;", ","")&amp;IF(AA287&lt;&gt;0,AA$3&amp;", ","")&amp;IF(AB287&lt;&gt;0,AB$3&amp;", ","")&amp;IF(AC287&lt;&gt;0,AC$3&amp;", ","")&amp;IF(AD287&lt;&gt;0,AD$3&amp;", ","")&amp;IF(AE287&lt;&gt;0,AE$3&amp;", ","")&amp;IF(AF287&lt;&gt;0,AF$3&amp;", ","")&amp;IF(AG287&lt;&gt;0,AG$3&amp;", ","")&amp;IF(AH287&lt;&gt;0,AH$3&amp;", ","")&amp;IF(AI287&lt;&gt;0,AI$3&amp;", ","")&amp;IF(AJ287&lt;&gt;0,AJ$3&amp;", ","")&amp;IF(AK287&lt;&gt;0,AK$3&amp;", ","")&amp;IF(AL287&lt;&gt;0,AL$3&amp;", ","")&amp;IF(AM287&lt;&gt;0,AM$3&amp;", ","")&amp;IF(AN287&lt;&gt;0,AN$3&amp;", ","")</f>
        <v xml:space="preserve">RPH, </v>
      </c>
      <c r="L287" s="429"/>
      <c r="M287" s="429"/>
      <c r="N287" s="429"/>
      <c r="O287" s="429"/>
      <c r="P287" s="429"/>
      <c r="Q287" s="429"/>
      <c r="R287" s="429"/>
      <c r="S287" s="429"/>
      <c r="T287" s="429"/>
      <c r="U287" s="429">
        <v>0.23</v>
      </c>
      <c r="V287" s="429"/>
      <c r="W287" s="429"/>
      <c r="X287" s="429"/>
      <c r="Y287" s="429"/>
      <c r="Z287" s="429"/>
      <c r="AA287" s="429"/>
      <c r="AB287" s="429"/>
      <c r="AC287" s="429"/>
      <c r="AD287" s="429"/>
      <c r="AE287" s="429"/>
      <c r="AF287" s="429"/>
      <c r="AG287" s="429"/>
      <c r="AH287" s="429"/>
      <c r="AI287" s="429"/>
      <c r="AJ287" s="429"/>
      <c r="AK287" s="429"/>
      <c r="AL287" s="429"/>
      <c r="AM287" s="429"/>
      <c r="AN287" s="429"/>
      <c r="AO287" s="429"/>
      <c r="AP287" s="429" t="s">
        <v>368</v>
      </c>
      <c r="AQ287" s="384"/>
      <c r="AR287" s="422"/>
      <c r="AS287" s="422"/>
      <c r="AT287" s="422" t="s">
        <v>345</v>
      </c>
    </row>
    <row r="288" spans="1:46" ht="22.15" customHeight="1">
      <c r="A288" s="423">
        <f>IF(C288="",0,MAX($A$5:A287)+1)</f>
        <v>270</v>
      </c>
      <c r="B288" s="423">
        <v>12</v>
      </c>
      <c r="C288" s="332" t="s">
        <v>699</v>
      </c>
      <c r="D288" s="423" t="s">
        <v>51</v>
      </c>
      <c r="E288" s="429">
        <v>0.6764</v>
      </c>
      <c r="F288" s="429">
        <v>0.60709999999999997</v>
      </c>
      <c r="G288" s="429"/>
      <c r="H288" s="328">
        <f t="shared" si="15"/>
        <v>0</v>
      </c>
      <c r="I288" s="329">
        <f t="shared" si="16"/>
        <v>0.6764</v>
      </c>
      <c r="J288" s="329">
        <f t="shared" si="17"/>
        <v>6.93E-2</v>
      </c>
      <c r="K288" s="329" t="str">
        <f>IF(L288&lt;&gt;0,L$3&amp;", ","")&amp;IF(M288&lt;&gt;0,M$3&amp;", ","")&amp;IF(N288&lt;&gt;0,N$3&amp;", ","")&amp;IF(O288&lt;&gt;0,O$3&amp;", ","")&amp;IF(P288&lt;&gt;0,P$3&amp;", ","")&amp;IF(Q288&lt;&gt;0,Q$3&amp;", ","")&amp;IF(R288&lt;&gt;0,R$3&amp;", ","")&amp;IF(S288&lt;&gt;0,S$3&amp;", ","")&amp;IF(T288&lt;&gt;0,T$3&amp;", ","")&amp;IF(U288&lt;&gt;0,U$3&amp;", ","")&amp;IF(V288&lt;&gt;0,V$3&amp;", ","")&amp;IF(W288&lt;&gt;0,W$3&amp;", ","")&amp;IF(X288&lt;&gt;0,X$3&amp;", ","")&amp;IF(Y288&lt;&gt;0,Y$3&amp;", ","")&amp;IF(Z288&lt;&gt;0,Z$3&amp;", ","")&amp;IF(AA288&lt;&gt;0,AA$3&amp;", ","")&amp;IF(AB288&lt;&gt;0,AB$3&amp;", ","")&amp;IF(AC288&lt;&gt;0,AC$3&amp;", ","")&amp;IF(AD288&lt;&gt;0,AD$3&amp;", ","")&amp;IF(AE288&lt;&gt;0,AE$3&amp;", ","")&amp;IF(AF288&lt;&gt;0,AF$3&amp;", ","")&amp;IF(AG288&lt;&gt;0,AG$3&amp;", ","")&amp;IF(AH288&lt;&gt;0,AH$3&amp;", ","")&amp;IF(AI288&lt;&gt;0,AI$3&amp;", ","")&amp;IF(AJ288&lt;&gt;0,AJ$3&amp;", ","")&amp;IF(AK288&lt;&gt;0,AK$3&amp;", ","")&amp;IF(AL288&lt;&gt;0,AL$3&amp;", ","")&amp;IF(AM288&lt;&gt;0,AM$3&amp;", ","")&amp;IF(AN288&lt;&gt;0,AN$3&amp;", ","")</f>
        <v xml:space="preserve">ONT, </v>
      </c>
      <c r="L288" s="429"/>
      <c r="M288" s="429"/>
      <c r="N288" s="429"/>
      <c r="O288" s="429"/>
      <c r="P288" s="429"/>
      <c r="Q288" s="429"/>
      <c r="R288" s="429"/>
      <c r="S288" s="429"/>
      <c r="T288" s="429"/>
      <c r="U288" s="429"/>
      <c r="V288" s="429"/>
      <c r="W288" s="429"/>
      <c r="X288" s="429">
        <v>6.93E-2</v>
      </c>
      <c r="Y288" s="429"/>
      <c r="Z288" s="429"/>
      <c r="AA288" s="429"/>
      <c r="AB288" s="429"/>
      <c r="AC288" s="429"/>
      <c r="AD288" s="429"/>
      <c r="AE288" s="429"/>
      <c r="AF288" s="429"/>
      <c r="AG288" s="429"/>
      <c r="AH288" s="429"/>
      <c r="AI288" s="429"/>
      <c r="AJ288" s="429"/>
      <c r="AK288" s="429"/>
      <c r="AL288" s="429"/>
      <c r="AM288" s="429"/>
      <c r="AN288" s="429"/>
      <c r="AO288" s="429"/>
      <c r="AP288" s="429" t="s">
        <v>368</v>
      </c>
      <c r="AQ288" s="384" t="s">
        <v>700</v>
      </c>
      <c r="AR288" s="422"/>
      <c r="AS288" s="422"/>
      <c r="AT288" s="422" t="s">
        <v>345</v>
      </c>
    </row>
    <row r="289" spans="1:46" ht="22.15" customHeight="1">
      <c r="A289" s="423">
        <f>IF(C289="",0,MAX($A$5:A288)+1)</f>
        <v>271</v>
      </c>
      <c r="B289" s="423">
        <v>13</v>
      </c>
      <c r="C289" s="332" t="s">
        <v>701</v>
      </c>
      <c r="D289" s="423" t="s">
        <v>51</v>
      </c>
      <c r="E289" s="429">
        <v>0.40360000000000001</v>
      </c>
      <c r="F289" s="429">
        <v>0.27900000000000003</v>
      </c>
      <c r="G289" s="429"/>
      <c r="H289" s="328">
        <f t="shared" si="15"/>
        <v>0</v>
      </c>
      <c r="I289" s="329">
        <f t="shared" si="16"/>
        <v>0.40360000000000001</v>
      </c>
      <c r="J289" s="329">
        <f t="shared" si="17"/>
        <v>0.1246</v>
      </c>
      <c r="K289" s="329" t="str">
        <f>IF(L289&lt;&gt;0,L$3&amp;", ","")&amp;IF(M289&lt;&gt;0,M$3&amp;", ","")&amp;IF(N289&lt;&gt;0,N$3&amp;", ","")&amp;IF(O289&lt;&gt;0,O$3&amp;", ","")&amp;IF(P289&lt;&gt;0,P$3&amp;", ","")&amp;IF(Q289&lt;&gt;0,Q$3&amp;", ","")&amp;IF(R289&lt;&gt;0,R$3&amp;", ","")&amp;IF(S289&lt;&gt;0,S$3&amp;", ","")&amp;IF(T289&lt;&gt;0,T$3&amp;", ","")&amp;IF(U289&lt;&gt;0,U$3&amp;", ","")&amp;IF(V289&lt;&gt;0,V$3&amp;", ","")&amp;IF(W289&lt;&gt;0,W$3&amp;", ","")&amp;IF(X289&lt;&gt;0,X$3&amp;", ","")&amp;IF(Y289&lt;&gt;0,Y$3&amp;", ","")&amp;IF(Z289&lt;&gt;0,Z$3&amp;", ","")&amp;IF(AA289&lt;&gt;0,AA$3&amp;", ","")&amp;IF(AB289&lt;&gt;0,AB$3&amp;", ","")&amp;IF(AC289&lt;&gt;0,AC$3&amp;", ","")&amp;IF(AD289&lt;&gt;0,AD$3&amp;", ","")&amp;IF(AE289&lt;&gt;0,AE$3&amp;", ","")&amp;IF(AF289&lt;&gt;0,AF$3&amp;", ","")&amp;IF(AG289&lt;&gt;0,AG$3&amp;", ","")&amp;IF(AH289&lt;&gt;0,AH$3&amp;", ","")&amp;IF(AI289&lt;&gt;0,AI$3&amp;", ","")&amp;IF(AJ289&lt;&gt;0,AJ$3&amp;", ","")&amp;IF(AK289&lt;&gt;0,AK$3&amp;", ","")&amp;IF(AL289&lt;&gt;0,AL$3&amp;", ","")&amp;IF(AM289&lt;&gt;0,AM$3&amp;", ","")&amp;IF(AN289&lt;&gt;0,AN$3&amp;", ","")</f>
        <v xml:space="preserve">HNK, </v>
      </c>
      <c r="L289" s="429"/>
      <c r="M289" s="429"/>
      <c r="N289" s="429"/>
      <c r="O289" s="429">
        <v>0.1246</v>
      </c>
      <c r="P289" s="429"/>
      <c r="Q289" s="429"/>
      <c r="R289" s="429"/>
      <c r="S289" s="429"/>
      <c r="T289" s="429"/>
      <c r="U289" s="429"/>
      <c r="V289" s="429"/>
      <c r="W289" s="429"/>
      <c r="X289" s="429"/>
      <c r="Y289" s="429"/>
      <c r="Z289" s="429"/>
      <c r="AA289" s="429"/>
      <c r="AB289" s="429"/>
      <c r="AC289" s="429"/>
      <c r="AD289" s="429"/>
      <c r="AE289" s="429"/>
      <c r="AF289" s="429"/>
      <c r="AG289" s="429"/>
      <c r="AH289" s="429"/>
      <c r="AI289" s="429"/>
      <c r="AJ289" s="429"/>
      <c r="AK289" s="429"/>
      <c r="AL289" s="429"/>
      <c r="AM289" s="429"/>
      <c r="AN289" s="429"/>
      <c r="AO289" s="429"/>
      <c r="AP289" s="429" t="s">
        <v>368</v>
      </c>
      <c r="AQ289" s="384" t="s">
        <v>702</v>
      </c>
      <c r="AR289" s="422"/>
      <c r="AS289" s="422"/>
      <c r="AT289" s="422" t="s">
        <v>345</v>
      </c>
    </row>
    <row r="290" spans="1:46" ht="22.15" customHeight="1">
      <c r="A290" s="423">
        <f>IF(C290="",0,MAX($A$5:A289)+1)</f>
        <v>272</v>
      </c>
      <c r="B290" s="423">
        <v>14</v>
      </c>
      <c r="C290" s="332" t="s">
        <v>703</v>
      </c>
      <c r="D290" s="423" t="s">
        <v>51</v>
      </c>
      <c r="E290" s="429">
        <v>2.8799999999999999E-2</v>
      </c>
      <c r="F290" s="429"/>
      <c r="G290" s="429"/>
      <c r="H290" s="328">
        <f t="shared" si="15"/>
        <v>0</v>
      </c>
      <c r="I290" s="329">
        <f t="shared" si="16"/>
        <v>2.8799999999999999E-2</v>
      </c>
      <c r="J290" s="329">
        <f t="shared" si="17"/>
        <v>2.8799999999999999E-2</v>
      </c>
      <c r="K290" s="329" t="str">
        <f>IF(L290&lt;&gt;0,L$3&amp;", ","")&amp;IF(M290&lt;&gt;0,M$3&amp;", ","")&amp;IF(N290&lt;&gt;0,N$3&amp;", ","")&amp;IF(O290&lt;&gt;0,O$3&amp;", ","")&amp;IF(P290&lt;&gt;0,P$3&amp;", ","")&amp;IF(Q290&lt;&gt;0,Q$3&amp;", ","")&amp;IF(R290&lt;&gt;0,R$3&amp;", ","")&amp;IF(S290&lt;&gt;0,S$3&amp;", ","")&amp;IF(T290&lt;&gt;0,T$3&amp;", ","")&amp;IF(U290&lt;&gt;0,U$3&amp;", ","")&amp;IF(V290&lt;&gt;0,V$3&amp;", ","")&amp;IF(W290&lt;&gt;0,W$3&amp;", ","")&amp;IF(X290&lt;&gt;0,X$3&amp;", ","")&amp;IF(Y290&lt;&gt;0,Y$3&amp;", ","")&amp;IF(Z290&lt;&gt;0,Z$3&amp;", ","")&amp;IF(AA290&lt;&gt;0,AA$3&amp;", ","")&amp;IF(AB290&lt;&gt;0,AB$3&amp;", ","")&amp;IF(AC290&lt;&gt;0,AC$3&amp;", ","")&amp;IF(AD290&lt;&gt;0,AD$3&amp;", ","")&amp;IF(AE290&lt;&gt;0,AE$3&amp;", ","")&amp;IF(AF290&lt;&gt;0,AF$3&amp;", ","")&amp;IF(AG290&lt;&gt;0,AG$3&amp;", ","")&amp;IF(AH290&lt;&gt;0,AH$3&amp;", ","")&amp;IF(AI290&lt;&gt;0,AI$3&amp;", ","")&amp;IF(AJ290&lt;&gt;0,AJ$3&amp;", ","")&amp;IF(AK290&lt;&gt;0,AK$3&amp;", ","")&amp;IF(AL290&lt;&gt;0,AL$3&amp;", ","")&amp;IF(AM290&lt;&gt;0,AM$3&amp;", ","")&amp;IF(AN290&lt;&gt;0,AN$3&amp;", ","")</f>
        <v xml:space="preserve">CSD, </v>
      </c>
      <c r="L290" s="429"/>
      <c r="M290" s="429"/>
      <c r="N290" s="429"/>
      <c r="O290" s="429"/>
      <c r="P290" s="429"/>
      <c r="Q290" s="429"/>
      <c r="R290" s="429"/>
      <c r="S290" s="429"/>
      <c r="T290" s="429"/>
      <c r="U290" s="429"/>
      <c r="V290" s="429"/>
      <c r="W290" s="429"/>
      <c r="X290" s="429"/>
      <c r="Y290" s="429"/>
      <c r="Z290" s="429"/>
      <c r="AA290" s="429"/>
      <c r="AB290" s="429"/>
      <c r="AC290" s="429"/>
      <c r="AD290" s="429"/>
      <c r="AE290" s="429"/>
      <c r="AF290" s="429"/>
      <c r="AG290" s="429"/>
      <c r="AH290" s="429"/>
      <c r="AI290" s="429"/>
      <c r="AJ290" s="429"/>
      <c r="AK290" s="429"/>
      <c r="AL290" s="429">
        <v>2.8799999999999999E-2</v>
      </c>
      <c r="AM290" s="429"/>
      <c r="AN290" s="429"/>
      <c r="AO290" s="429"/>
      <c r="AP290" s="429" t="s">
        <v>368</v>
      </c>
      <c r="AQ290" s="384"/>
      <c r="AR290" s="422"/>
      <c r="AS290" s="422"/>
      <c r="AT290" s="422" t="s">
        <v>345</v>
      </c>
    </row>
    <row r="291" spans="1:46" ht="22.15" customHeight="1">
      <c r="A291" s="423">
        <f>IF(C291="",0,MAX($A$5:A290)+1)</f>
        <v>273</v>
      </c>
      <c r="B291" s="423">
        <v>26</v>
      </c>
      <c r="C291" s="332" t="s">
        <v>704</v>
      </c>
      <c r="D291" s="423" t="s">
        <v>51</v>
      </c>
      <c r="E291" s="429">
        <v>0.13189999999999999</v>
      </c>
      <c r="F291" s="429"/>
      <c r="G291" s="429"/>
      <c r="H291" s="328">
        <f t="shared" si="15"/>
        <v>0</v>
      </c>
      <c r="I291" s="329">
        <f t="shared" si="16"/>
        <v>0.13189999999999999</v>
      </c>
      <c r="J291" s="329">
        <f t="shared" si="17"/>
        <v>0.13189999999999999</v>
      </c>
      <c r="K291" s="329" t="str">
        <f>IF(L291&lt;&gt;0,L$3&amp;", ","")&amp;IF(M291&lt;&gt;0,M$3&amp;", ","")&amp;IF(N291&lt;&gt;0,N$3&amp;", ","")&amp;IF(O291&lt;&gt;0,O$3&amp;", ","")&amp;IF(P291&lt;&gt;0,P$3&amp;", ","")&amp;IF(Q291&lt;&gt;0,Q$3&amp;", ","")&amp;IF(R291&lt;&gt;0,R$3&amp;", ","")&amp;IF(S291&lt;&gt;0,S$3&amp;", ","")&amp;IF(T291&lt;&gt;0,T$3&amp;", ","")&amp;IF(U291&lt;&gt;0,U$3&amp;", ","")&amp;IF(V291&lt;&gt;0,V$3&amp;", ","")&amp;IF(W291&lt;&gt;0,W$3&amp;", ","")&amp;IF(X291&lt;&gt;0,X$3&amp;", ","")&amp;IF(Y291&lt;&gt;0,Y$3&amp;", ","")&amp;IF(Z291&lt;&gt;0,Z$3&amp;", ","")&amp;IF(AA291&lt;&gt;0,AA$3&amp;", ","")&amp;IF(AB291&lt;&gt;0,AB$3&amp;", ","")&amp;IF(AC291&lt;&gt;0,AC$3&amp;", ","")&amp;IF(AD291&lt;&gt;0,AD$3&amp;", ","")&amp;IF(AE291&lt;&gt;0,AE$3&amp;", ","")&amp;IF(AF291&lt;&gt;0,AF$3&amp;", ","")&amp;IF(AG291&lt;&gt;0,AG$3&amp;", ","")&amp;IF(AH291&lt;&gt;0,AH$3&amp;", ","")&amp;IF(AI291&lt;&gt;0,AI$3&amp;", ","")&amp;IF(AJ291&lt;&gt;0,AJ$3&amp;", ","")&amp;IF(AK291&lt;&gt;0,AK$3&amp;", ","")&amp;IF(AL291&lt;&gt;0,AL$3&amp;", ","")&amp;IF(AM291&lt;&gt;0,AM$3&amp;", ","")&amp;IF(AN291&lt;&gt;0,AN$3&amp;", ","")</f>
        <v xml:space="preserve">LUK, </v>
      </c>
      <c r="L291" s="429"/>
      <c r="M291" s="429">
        <v>0.13189999999999999</v>
      </c>
      <c r="N291" s="429"/>
      <c r="O291" s="429"/>
      <c r="P291" s="429"/>
      <c r="Q291" s="429"/>
      <c r="R291" s="429"/>
      <c r="S291" s="429"/>
      <c r="T291" s="429"/>
      <c r="U291" s="429"/>
      <c r="V291" s="429"/>
      <c r="W291" s="429"/>
      <c r="X291" s="429"/>
      <c r="Y291" s="429"/>
      <c r="Z291" s="429"/>
      <c r="AA291" s="429"/>
      <c r="AB291" s="429"/>
      <c r="AC291" s="429"/>
      <c r="AD291" s="429"/>
      <c r="AE291" s="429"/>
      <c r="AF291" s="429"/>
      <c r="AG291" s="429"/>
      <c r="AH291" s="429"/>
      <c r="AI291" s="429"/>
      <c r="AJ291" s="429"/>
      <c r="AK291" s="429"/>
      <c r="AL291" s="429"/>
      <c r="AM291" s="429"/>
      <c r="AN291" s="429"/>
      <c r="AO291" s="429"/>
      <c r="AP291" s="429" t="s">
        <v>368</v>
      </c>
      <c r="AQ291" s="384"/>
      <c r="AR291" s="422"/>
      <c r="AS291" s="422"/>
      <c r="AT291" s="422" t="s">
        <v>345</v>
      </c>
    </row>
    <row r="292" spans="1:46" ht="22.15" customHeight="1">
      <c r="A292" s="423">
        <f>IF(C292="",0,MAX($A$5:A291)+1)</f>
        <v>274</v>
      </c>
      <c r="B292" s="580"/>
      <c r="C292" s="332" t="s">
        <v>705</v>
      </c>
      <c r="D292" s="423" t="s">
        <v>51</v>
      </c>
      <c r="E292" s="429"/>
      <c r="F292" s="429"/>
      <c r="G292" s="429"/>
      <c r="H292" s="328"/>
      <c r="I292" s="329"/>
      <c r="J292" s="329"/>
      <c r="K292" s="423" t="s">
        <v>51</v>
      </c>
      <c r="L292" s="429"/>
      <c r="M292" s="429"/>
      <c r="N292" s="429"/>
      <c r="O292" s="429"/>
      <c r="P292" s="429"/>
      <c r="Q292" s="429"/>
      <c r="R292" s="429"/>
      <c r="S292" s="429"/>
      <c r="T292" s="429"/>
      <c r="U292" s="429"/>
      <c r="V292" s="429"/>
      <c r="W292" s="429"/>
      <c r="X292" s="429"/>
      <c r="Y292" s="429"/>
      <c r="Z292" s="429"/>
      <c r="AA292" s="429"/>
      <c r="AB292" s="429"/>
      <c r="AC292" s="429"/>
      <c r="AD292" s="429"/>
      <c r="AE292" s="429"/>
      <c r="AF292" s="429"/>
      <c r="AG292" s="429"/>
      <c r="AH292" s="429"/>
      <c r="AI292" s="429"/>
      <c r="AJ292" s="429"/>
      <c r="AK292" s="429"/>
      <c r="AL292" s="429"/>
      <c r="AM292" s="429"/>
      <c r="AN292" s="429"/>
      <c r="AO292" s="429"/>
      <c r="AP292" s="429" t="s">
        <v>368</v>
      </c>
      <c r="AQ292" s="384"/>
      <c r="AR292" s="422"/>
      <c r="AS292" s="422"/>
      <c r="AT292" s="423" t="s">
        <v>353</v>
      </c>
    </row>
    <row r="293" spans="1:46" ht="22.15" customHeight="1">
      <c r="A293" s="423">
        <f>IF(C293="",0,MAX($A$5:A292)+1)</f>
        <v>275</v>
      </c>
      <c r="B293" s="580"/>
      <c r="C293" s="332" t="s">
        <v>706</v>
      </c>
      <c r="D293" s="423" t="s">
        <v>51</v>
      </c>
      <c r="E293" s="429"/>
      <c r="F293" s="429"/>
      <c r="G293" s="429"/>
      <c r="H293" s="328"/>
      <c r="I293" s="329"/>
      <c r="J293" s="329"/>
      <c r="K293" s="423" t="s">
        <v>51</v>
      </c>
      <c r="L293" s="429"/>
      <c r="M293" s="429"/>
      <c r="N293" s="429"/>
      <c r="O293" s="429"/>
      <c r="P293" s="429"/>
      <c r="Q293" s="429"/>
      <c r="R293" s="429"/>
      <c r="S293" s="429"/>
      <c r="T293" s="429"/>
      <c r="U293" s="429"/>
      <c r="V293" s="429"/>
      <c r="W293" s="429"/>
      <c r="X293" s="429"/>
      <c r="Y293" s="429"/>
      <c r="Z293" s="429"/>
      <c r="AA293" s="429"/>
      <c r="AB293" s="429"/>
      <c r="AC293" s="429"/>
      <c r="AD293" s="429"/>
      <c r="AE293" s="429"/>
      <c r="AF293" s="429"/>
      <c r="AG293" s="429"/>
      <c r="AH293" s="429"/>
      <c r="AI293" s="429"/>
      <c r="AJ293" s="429"/>
      <c r="AK293" s="429"/>
      <c r="AL293" s="429"/>
      <c r="AM293" s="429"/>
      <c r="AN293" s="429"/>
      <c r="AO293" s="429"/>
      <c r="AP293" s="429" t="s">
        <v>368</v>
      </c>
      <c r="AQ293" s="384"/>
      <c r="AR293" s="422"/>
      <c r="AS293" s="422"/>
      <c r="AT293" s="423" t="s">
        <v>353</v>
      </c>
    </row>
    <row r="294" spans="1:46" ht="22.15" customHeight="1">
      <c r="A294" s="423">
        <f>IF(C294="",0,MAX($A$5:A293)+1)</f>
        <v>276</v>
      </c>
      <c r="B294" s="580"/>
      <c r="C294" s="332" t="s">
        <v>707</v>
      </c>
      <c r="D294" s="423" t="s">
        <v>51</v>
      </c>
      <c r="E294" s="429"/>
      <c r="F294" s="429"/>
      <c r="G294" s="429"/>
      <c r="H294" s="328"/>
      <c r="I294" s="329"/>
      <c r="J294" s="329"/>
      <c r="K294" s="423" t="s">
        <v>51</v>
      </c>
      <c r="L294" s="429"/>
      <c r="M294" s="429"/>
      <c r="N294" s="429"/>
      <c r="O294" s="429"/>
      <c r="P294" s="429"/>
      <c r="Q294" s="429"/>
      <c r="R294" s="429"/>
      <c r="S294" s="429"/>
      <c r="T294" s="429"/>
      <c r="U294" s="429"/>
      <c r="V294" s="429"/>
      <c r="W294" s="429"/>
      <c r="X294" s="429"/>
      <c r="Y294" s="429"/>
      <c r="Z294" s="429"/>
      <c r="AA294" s="429"/>
      <c r="AB294" s="429"/>
      <c r="AC294" s="429"/>
      <c r="AD294" s="429"/>
      <c r="AE294" s="429"/>
      <c r="AF294" s="429"/>
      <c r="AG294" s="429"/>
      <c r="AH294" s="429"/>
      <c r="AI294" s="429"/>
      <c r="AJ294" s="429"/>
      <c r="AK294" s="429"/>
      <c r="AL294" s="429"/>
      <c r="AM294" s="429"/>
      <c r="AN294" s="429"/>
      <c r="AO294" s="429"/>
      <c r="AP294" s="429" t="s">
        <v>368</v>
      </c>
      <c r="AQ294" s="384"/>
      <c r="AR294" s="422"/>
      <c r="AS294" s="422"/>
      <c r="AT294" s="423" t="s">
        <v>353</v>
      </c>
    </row>
    <row r="295" spans="1:46" ht="22.15" customHeight="1">
      <c r="A295" s="423">
        <f>IF(C295="",0,MAX($A$5:A294)+1)</f>
        <v>277</v>
      </c>
      <c r="B295" s="580"/>
      <c r="C295" s="332" t="s">
        <v>708</v>
      </c>
      <c r="D295" s="423" t="s">
        <v>51</v>
      </c>
      <c r="E295" s="429"/>
      <c r="F295" s="429"/>
      <c r="G295" s="429"/>
      <c r="H295" s="328"/>
      <c r="I295" s="329"/>
      <c r="J295" s="329"/>
      <c r="K295" s="423" t="s">
        <v>51</v>
      </c>
      <c r="L295" s="429"/>
      <c r="M295" s="429"/>
      <c r="N295" s="429"/>
      <c r="O295" s="429"/>
      <c r="P295" s="429"/>
      <c r="Q295" s="429"/>
      <c r="R295" s="429"/>
      <c r="S295" s="429"/>
      <c r="T295" s="429"/>
      <c r="U295" s="429"/>
      <c r="V295" s="429"/>
      <c r="W295" s="429"/>
      <c r="X295" s="429"/>
      <c r="Y295" s="429"/>
      <c r="Z295" s="429"/>
      <c r="AA295" s="429"/>
      <c r="AB295" s="429"/>
      <c r="AC295" s="429"/>
      <c r="AD295" s="429"/>
      <c r="AE295" s="429"/>
      <c r="AF295" s="429"/>
      <c r="AG295" s="429"/>
      <c r="AH295" s="429"/>
      <c r="AI295" s="429"/>
      <c r="AJ295" s="429"/>
      <c r="AK295" s="429"/>
      <c r="AL295" s="429"/>
      <c r="AM295" s="429"/>
      <c r="AN295" s="429"/>
      <c r="AO295" s="429"/>
      <c r="AP295" s="429" t="s">
        <v>368</v>
      </c>
      <c r="AQ295" s="384"/>
      <c r="AR295" s="422"/>
      <c r="AS295" s="422"/>
      <c r="AT295" s="423" t="s">
        <v>353</v>
      </c>
    </row>
    <row r="296" spans="1:46" ht="22.15" customHeight="1">
      <c r="A296" s="423">
        <f>IF(C296="",0,MAX($A$5:A295)+1)</f>
        <v>278</v>
      </c>
      <c r="B296" s="422"/>
      <c r="C296" s="427" t="s">
        <v>709</v>
      </c>
      <c r="D296" s="446" t="s">
        <v>51</v>
      </c>
      <c r="E296" s="329">
        <v>5.7999999999999996E-3</v>
      </c>
      <c r="F296" s="329"/>
      <c r="G296" s="329">
        <v>5.7999999999999996E-3</v>
      </c>
      <c r="H296" s="328">
        <f t="shared" si="15"/>
        <v>0</v>
      </c>
      <c r="I296" s="329">
        <f t="shared" si="16"/>
        <v>5.7999999999999996E-3</v>
      </c>
      <c r="J296" s="329">
        <f t="shared" si="17"/>
        <v>5.7999999999999996E-3</v>
      </c>
      <c r="K296" s="329" t="str">
        <f>IF(L296&lt;&gt;0,L$3&amp;", ","")&amp;IF(M296&lt;&gt;0,M$3&amp;", ","")&amp;IF(N296&lt;&gt;0,N$3&amp;", ","")&amp;IF(O296&lt;&gt;0,O$3&amp;", ","")&amp;IF(P296&lt;&gt;0,P$3&amp;", ","")&amp;IF(Q296&lt;&gt;0,Q$3&amp;", ","")&amp;IF(R296&lt;&gt;0,R$3&amp;", ","")&amp;IF(S296&lt;&gt;0,S$3&amp;", ","")&amp;IF(T296&lt;&gt;0,T$3&amp;", ","")&amp;IF(U296&lt;&gt;0,U$3&amp;", ","")&amp;IF(V296&lt;&gt;0,V$3&amp;", ","")&amp;IF(W296&lt;&gt;0,W$3&amp;", ","")&amp;IF(X296&lt;&gt;0,X$3&amp;", ","")&amp;IF(Y296&lt;&gt;0,Y$3&amp;", ","")&amp;IF(Z296&lt;&gt;0,Z$3&amp;", ","")&amp;IF(AA296&lt;&gt;0,AA$3&amp;", ","")&amp;IF(AB296&lt;&gt;0,AB$3&amp;", ","")&amp;IF(AC296&lt;&gt;0,AC$3&amp;", ","")&amp;IF(AD296&lt;&gt;0,AD$3&amp;", ","")&amp;IF(AE296&lt;&gt;0,AE$3&amp;", ","")&amp;IF(AF296&lt;&gt;0,AF$3&amp;", ","")&amp;IF(AG296&lt;&gt;0,AG$3&amp;", ","")&amp;IF(AH296&lt;&gt;0,AH$3&amp;", ","")&amp;IF(AI296&lt;&gt;0,AI$3&amp;", ","")&amp;IF(AJ296&lt;&gt;0,AJ$3&amp;", ","")&amp;IF(AK296&lt;&gt;0,AK$3&amp;", ","")&amp;IF(AL296&lt;&gt;0,AL$3&amp;", ","")&amp;IF(AM296&lt;&gt;0,AM$3&amp;", ","")&amp;IF(AN296&lt;&gt;0,AN$3&amp;", ","")</f>
        <v xml:space="preserve">LUK, </v>
      </c>
      <c r="L296" s="329"/>
      <c r="M296" s="334">
        <v>5.7999999999999996E-3</v>
      </c>
      <c r="N296" s="334"/>
      <c r="O296" s="334"/>
      <c r="P296" s="334"/>
      <c r="Q296" s="334"/>
      <c r="R296" s="334"/>
      <c r="S296" s="334"/>
      <c r="T296" s="334"/>
      <c r="U296" s="334"/>
      <c r="V296" s="334"/>
      <c r="W296" s="334"/>
      <c r="X296" s="334"/>
      <c r="Y296" s="334"/>
      <c r="Z296" s="334"/>
      <c r="AA296" s="334"/>
      <c r="AB296" s="334"/>
      <c r="AC296" s="334"/>
      <c r="AD296" s="334"/>
      <c r="AE296" s="334"/>
      <c r="AF296" s="334"/>
      <c r="AG296" s="334"/>
      <c r="AH296" s="334"/>
      <c r="AI296" s="334"/>
      <c r="AJ296" s="334"/>
      <c r="AK296" s="334"/>
      <c r="AL296" s="334"/>
      <c r="AM296" s="334"/>
      <c r="AN296" s="429"/>
      <c r="AO296" s="429"/>
      <c r="AP296" s="329" t="s">
        <v>371</v>
      </c>
      <c r="AQ296" s="422" t="s">
        <v>710</v>
      </c>
      <c r="AR296" s="422"/>
      <c r="AS296" s="422"/>
      <c r="AT296" s="423" t="s">
        <v>353</v>
      </c>
    </row>
    <row r="297" spans="1:46" ht="61.9" customHeight="1">
      <c r="A297" s="423">
        <f>IF(C297="",0,MAX($A$5:A296)+1)</f>
        <v>279</v>
      </c>
      <c r="B297" s="413"/>
      <c r="C297" s="363" t="s">
        <v>711</v>
      </c>
      <c r="D297" s="446" t="s">
        <v>51</v>
      </c>
      <c r="E297" s="329">
        <v>1.44E-2</v>
      </c>
      <c r="F297" s="329"/>
      <c r="G297" s="329">
        <v>1.44E-2</v>
      </c>
      <c r="H297" s="328">
        <f t="shared" ref="H297:H364" si="24">I297-E297</f>
        <v>0</v>
      </c>
      <c r="I297" s="329">
        <f t="shared" ref="I297:I364" si="25">J297+F297</f>
        <v>1.44E-2</v>
      </c>
      <c r="J297" s="329">
        <f t="shared" ref="J297:J364" si="26">SUM(L297:P297)+SUM(R297:AN297)</f>
        <v>1.44E-2</v>
      </c>
      <c r="K297" s="329" t="str">
        <f>IF(L297&lt;&gt;0,L$3&amp;", ","")&amp;IF(M297&lt;&gt;0,M$3&amp;", ","")&amp;IF(N297&lt;&gt;0,N$3&amp;", ","")&amp;IF(O297&lt;&gt;0,O$3&amp;", ","")&amp;IF(P297&lt;&gt;0,P$3&amp;", ","")&amp;IF(Q297&lt;&gt;0,Q$3&amp;", ","")&amp;IF(R297&lt;&gt;0,R$3&amp;", ","")&amp;IF(S297&lt;&gt;0,S$3&amp;", ","")&amp;IF(T297&lt;&gt;0,T$3&amp;", ","")&amp;IF(U297&lt;&gt;0,U$3&amp;", ","")&amp;IF(V297&lt;&gt;0,V$3&amp;", ","")&amp;IF(W297&lt;&gt;0,W$3&amp;", ","")&amp;IF(X297&lt;&gt;0,X$3&amp;", ","")&amp;IF(Y297&lt;&gt;0,Y$3&amp;", ","")&amp;IF(Z297&lt;&gt;0,Z$3&amp;", ","")&amp;IF(AA297&lt;&gt;0,AA$3&amp;", ","")&amp;IF(AB297&lt;&gt;0,AB$3&amp;", ","")&amp;IF(AC297&lt;&gt;0,AC$3&amp;", ","")&amp;IF(AD297&lt;&gt;0,AD$3&amp;", ","")&amp;IF(AE297&lt;&gt;0,AE$3&amp;", ","")&amp;IF(AF297&lt;&gt;0,AF$3&amp;", ","")&amp;IF(AG297&lt;&gt;0,AG$3&amp;", ","")&amp;IF(AH297&lt;&gt;0,AH$3&amp;", ","")&amp;IF(AI297&lt;&gt;0,AI$3&amp;", ","")&amp;IF(AJ297&lt;&gt;0,AJ$3&amp;", ","")&amp;IF(AK297&lt;&gt;0,AK$3&amp;", ","")&amp;IF(AL297&lt;&gt;0,AL$3&amp;", ","")&amp;IF(AM297&lt;&gt;0,AM$3&amp;", ","")&amp;IF(AN297&lt;&gt;0,AN$3&amp;", ","")</f>
        <v xml:space="preserve">CSD, </v>
      </c>
      <c r="L297" s="329"/>
      <c r="M297" s="358"/>
      <c r="N297" s="358"/>
      <c r="O297" s="358"/>
      <c r="P297" s="358"/>
      <c r="Q297" s="334"/>
      <c r="R297" s="334"/>
      <c r="S297" s="358"/>
      <c r="T297" s="358"/>
      <c r="U297" s="358"/>
      <c r="V297" s="358"/>
      <c r="W297" s="358"/>
      <c r="X297" s="358"/>
      <c r="Y297" s="358"/>
      <c r="Z297" s="358"/>
      <c r="AA297" s="358"/>
      <c r="AB297" s="358"/>
      <c r="AC297" s="358"/>
      <c r="AD297" s="358"/>
      <c r="AE297" s="358"/>
      <c r="AF297" s="358"/>
      <c r="AG297" s="358"/>
      <c r="AH297" s="358"/>
      <c r="AI297" s="358"/>
      <c r="AJ297" s="358"/>
      <c r="AK297" s="358"/>
      <c r="AL297" s="358">
        <v>1.44E-2</v>
      </c>
      <c r="AM297" s="358"/>
      <c r="AN297" s="429"/>
      <c r="AO297" s="429"/>
      <c r="AP297" s="329" t="s">
        <v>371</v>
      </c>
      <c r="AQ297" s="422" t="s">
        <v>712</v>
      </c>
      <c r="AR297" s="422" t="s">
        <v>713</v>
      </c>
      <c r="AS297" s="422"/>
      <c r="AT297" s="423" t="s">
        <v>353</v>
      </c>
    </row>
    <row r="298" spans="1:46" ht="22.15" customHeight="1">
      <c r="A298" s="423">
        <f>IF(C298="",0,MAX($A$5:A297)+1)</f>
        <v>280</v>
      </c>
      <c r="B298" s="413">
        <v>10</v>
      </c>
      <c r="C298" s="427" t="s">
        <v>714</v>
      </c>
      <c r="D298" s="422" t="s">
        <v>51</v>
      </c>
      <c r="E298" s="429">
        <v>5.5399999999999998E-2</v>
      </c>
      <c r="F298" s="429"/>
      <c r="G298" s="429"/>
      <c r="H298" s="328">
        <f t="shared" si="24"/>
        <v>0</v>
      </c>
      <c r="I298" s="329">
        <f t="shared" si="25"/>
        <v>5.5399999999999998E-2</v>
      </c>
      <c r="J298" s="329">
        <f t="shared" si="26"/>
        <v>5.5399999999999998E-2</v>
      </c>
      <c r="K298" s="329" t="str">
        <f>IF(L298&lt;&gt;0,L$3&amp;", ","")&amp;IF(M298&lt;&gt;0,M$3&amp;", ","")&amp;IF(N298&lt;&gt;0,N$3&amp;", ","")&amp;IF(O298&lt;&gt;0,O$3&amp;", ","")&amp;IF(P298&lt;&gt;0,P$3&amp;", ","")&amp;IF(Q298&lt;&gt;0,Q$3&amp;", ","")&amp;IF(R298&lt;&gt;0,R$3&amp;", ","")&amp;IF(S298&lt;&gt;0,S$3&amp;", ","")&amp;IF(T298&lt;&gt;0,T$3&amp;", ","")&amp;IF(U298&lt;&gt;0,U$3&amp;", ","")&amp;IF(V298&lt;&gt;0,V$3&amp;", ","")&amp;IF(W298&lt;&gt;0,W$3&amp;", ","")&amp;IF(X298&lt;&gt;0,X$3&amp;", ","")&amp;IF(Y298&lt;&gt;0,Y$3&amp;", ","")&amp;IF(Z298&lt;&gt;0,Z$3&amp;", ","")&amp;IF(AA298&lt;&gt;0,AA$3&amp;", ","")&amp;IF(AB298&lt;&gt;0,AB$3&amp;", ","")&amp;IF(AC298&lt;&gt;0,AC$3&amp;", ","")&amp;IF(AD298&lt;&gt;0,AD$3&amp;", ","")&amp;IF(AE298&lt;&gt;0,AE$3&amp;", ","")&amp;IF(AF298&lt;&gt;0,AF$3&amp;", ","")&amp;IF(AG298&lt;&gt;0,AG$3&amp;", ","")&amp;IF(AH298&lt;&gt;0,AH$3&amp;", ","")&amp;IF(AI298&lt;&gt;0,AI$3&amp;", ","")&amp;IF(AJ298&lt;&gt;0,AJ$3&amp;", ","")&amp;IF(AK298&lt;&gt;0,AK$3&amp;", ","")&amp;IF(AL298&lt;&gt;0,AL$3&amp;", ","")&amp;IF(AM298&lt;&gt;0,AM$3&amp;", ","")&amp;IF(AN298&lt;&gt;0,AN$3&amp;", ","")</f>
        <v xml:space="preserve">RPH, </v>
      </c>
      <c r="L298" s="429"/>
      <c r="M298" s="429"/>
      <c r="N298" s="429"/>
      <c r="O298" s="429"/>
      <c r="P298" s="429"/>
      <c r="Q298" s="429"/>
      <c r="R298" s="429"/>
      <c r="S298" s="429"/>
      <c r="T298" s="429"/>
      <c r="U298" s="429">
        <v>5.5399999999999998E-2</v>
      </c>
      <c r="V298" s="429"/>
      <c r="W298" s="429"/>
      <c r="X298" s="429"/>
      <c r="Y298" s="429"/>
      <c r="Z298" s="429"/>
      <c r="AA298" s="429"/>
      <c r="AB298" s="429"/>
      <c r="AC298" s="429"/>
      <c r="AD298" s="429"/>
      <c r="AE298" s="429"/>
      <c r="AF298" s="429"/>
      <c r="AG298" s="429"/>
      <c r="AH298" s="429"/>
      <c r="AI298" s="429"/>
      <c r="AJ298" s="429"/>
      <c r="AK298" s="429"/>
      <c r="AL298" s="429"/>
      <c r="AM298" s="429"/>
      <c r="AN298" s="429"/>
      <c r="AO298" s="429"/>
      <c r="AP298" s="429" t="s">
        <v>371</v>
      </c>
      <c r="AQ298" s="422"/>
      <c r="AR298" s="422"/>
      <c r="AS298" s="422"/>
      <c r="AT298" s="422" t="s">
        <v>345</v>
      </c>
    </row>
    <row r="299" spans="1:46" ht="22.15" customHeight="1">
      <c r="A299" s="423">
        <f>IF(C299="",0,MAX($A$5:A298)+1)</f>
        <v>281</v>
      </c>
      <c r="B299" s="413">
        <v>12</v>
      </c>
      <c r="C299" s="427" t="s">
        <v>715</v>
      </c>
      <c r="D299" s="422" t="s">
        <v>51</v>
      </c>
      <c r="E299" s="429">
        <v>0.77049999999999996</v>
      </c>
      <c r="F299" s="429">
        <v>0.43409999999999999</v>
      </c>
      <c r="G299" s="429"/>
      <c r="H299" s="328">
        <f t="shared" si="24"/>
        <v>0</v>
      </c>
      <c r="I299" s="329">
        <f t="shared" si="25"/>
        <v>0.77049999999999996</v>
      </c>
      <c r="J299" s="329">
        <f t="shared" si="26"/>
        <v>0.33640000000000003</v>
      </c>
      <c r="K299" s="329" t="str">
        <f>IF(L299&lt;&gt;0,L$3&amp;", ","")&amp;IF(M299&lt;&gt;0,M$3&amp;", ","")&amp;IF(N299&lt;&gt;0,N$3&amp;", ","")&amp;IF(O299&lt;&gt;0,O$3&amp;", ","")&amp;IF(P299&lt;&gt;0,P$3&amp;", ","")&amp;IF(Q299&lt;&gt;0,Q$3&amp;", ","")&amp;IF(R299&lt;&gt;0,R$3&amp;", ","")&amp;IF(S299&lt;&gt;0,S$3&amp;", ","")&amp;IF(T299&lt;&gt;0,T$3&amp;", ","")&amp;IF(U299&lt;&gt;0,U$3&amp;", ","")&amp;IF(V299&lt;&gt;0,V$3&amp;", ","")&amp;IF(W299&lt;&gt;0,W$3&amp;", ","")&amp;IF(X299&lt;&gt;0,X$3&amp;", ","")&amp;IF(Y299&lt;&gt;0,Y$3&amp;", ","")&amp;IF(Z299&lt;&gt;0,Z$3&amp;", ","")&amp;IF(AA299&lt;&gt;0,AA$3&amp;", ","")&amp;IF(AB299&lt;&gt;0,AB$3&amp;", ","")&amp;IF(AC299&lt;&gt;0,AC$3&amp;", ","")&amp;IF(AD299&lt;&gt;0,AD$3&amp;", ","")&amp;IF(AE299&lt;&gt;0,AE$3&amp;", ","")&amp;IF(AF299&lt;&gt;0,AF$3&amp;", ","")&amp;IF(AG299&lt;&gt;0,AG$3&amp;", ","")&amp;IF(AH299&lt;&gt;0,AH$3&amp;", ","")&amp;IF(AI299&lt;&gt;0,AI$3&amp;", ","")&amp;IF(AJ299&lt;&gt;0,AJ$3&amp;", ","")&amp;IF(AK299&lt;&gt;0,AK$3&amp;", ","")&amp;IF(AL299&lt;&gt;0,AL$3&amp;", ","")&amp;IF(AM299&lt;&gt;0,AM$3&amp;", ","")&amp;IF(AN299&lt;&gt;0,AN$3&amp;", ","")</f>
        <v xml:space="preserve">HNK, CSD, </v>
      </c>
      <c r="L299" s="429"/>
      <c r="M299" s="429"/>
      <c r="N299" s="429"/>
      <c r="O299" s="429">
        <v>4.5699999999999998E-2</v>
      </c>
      <c r="P299" s="429"/>
      <c r="Q299" s="429"/>
      <c r="R299" s="429"/>
      <c r="S299" s="429"/>
      <c r="T299" s="429"/>
      <c r="U299" s="429"/>
      <c r="V299" s="429"/>
      <c r="W299" s="429"/>
      <c r="X299" s="429"/>
      <c r="Y299" s="429"/>
      <c r="Z299" s="429"/>
      <c r="AA299" s="429"/>
      <c r="AB299" s="429"/>
      <c r="AC299" s="429"/>
      <c r="AD299" s="429"/>
      <c r="AE299" s="429"/>
      <c r="AF299" s="429"/>
      <c r="AG299" s="429"/>
      <c r="AH299" s="429"/>
      <c r="AI299" s="429"/>
      <c r="AJ299" s="429"/>
      <c r="AK299" s="429"/>
      <c r="AL299" s="429">
        <v>0.29070000000000001</v>
      </c>
      <c r="AM299" s="429"/>
      <c r="AN299" s="429"/>
      <c r="AO299" s="429"/>
      <c r="AP299" s="429" t="s">
        <v>371</v>
      </c>
      <c r="AQ299" s="422"/>
      <c r="AR299" s="422"/>
      <c r="AS299" s="422"/>
      <c r="AT299" s="422" t="s">
        <v>345</v>
      </c>
    </row>
    <row r="300" spans="1:46" ht="22.15" customHeight="1">
      <c r="A300" s="423">
        <f>IF(C300="",0,MAX($A$5:A299)+1)</f>
        <v>282</v>
      </c>
      <c r="B300" s="413">
        <v>13</v>
      </c>
      <c r="C300" s="427" t="s">
        <v>716</v>
      </c>
      <c r="D300" s="422" t="s">
        <v>51</v>
      </c>
      <c r="E300" s="429">
        <v>0.34850000000000003</v>
      </c>
      <c r="F300" s="429">
        <v>0.16200000000000001</v>
      </c>
      <c r="G300" s="429"/>
      <c r="H300" s="328">
        <f t="shared" si="24"/>
        <v>0</v>
      </c>
      <c r="I300" s="329">
        <f t="shared" si="25"/>
        <v>0.34850000000000003</v>
      </c>
      <c r="J300" s="329">
        <f t="shared" si="26"/>
        <v>0.1865</v>
      </c>
      <c r="K300" s="329" t="str">
        <f>IF(L300&lt;&gt;0,L$3&amp;", ","")&amp;IF(M300&lt;&gt;0,M$3&amp;", ","")&amp;IF(N300&lt;&gt;0,N$3&amp;", ","")&amp;IF(O300&lt;&gt;0,O$3&amp;", ","")&amp;IF(P300&lt;&gt;0,P$3&amp;", ","")&amp;IF(Q300&lt;&gt;0,Q$3&amp;", ","")&amp;IF(R300&lt;&gt;0,R$3&amp;", ","")&amp;IF(S300&lt;&gt;0,S$3&amp;", ","")&amp;IF(T300&lt;&gt;0,T$3&amp;", ","")&amp;IF(U300&lt;&gt;0,U$3&amp;", ","")&amp;IF(V300&lt;&gt;0,V$3&amp;", ","")&amp;IF(W300&lt;&gt;0,W$3&amp;", ","")&amp;IF(X300&lt;&gt;0,X$3&amp;", ","")&amp;IF(Y300&lt;&gt;0,Y$3&amp;", ","")&amp;IF(Z300&lt;&gt;0,Z$3&amp;", ","")&amp;IF(AA300&lt;&gt;0,AA$3&amp;", ","")&amp;IF(AB300&lt;&gt;0,AB$3&amp;", ","")&amp;IF(AC300&lt;&gt;0,AC$3&amp;", ","")&amp;IF(AD300&lt;&gt;0,AD$3&amp;", ","")&amp;IF(AE300&lt;&gt;0,AE$3&amp;", ","")&amp;IF(AF300&lt;&gt;0,AF$3&amp;", ","")&amp;IF(AG300&lt;&gt;0,AG$3&amp;", ","")&amp;IF(AH300&lt;&gt;0,AH$3&amp;", ","")&amp;IF(AI300&lt;&gt;0,AI$3&amp;", ","")&amp;IF(AJ300&lt;&gt;0,AJ$3&amp;", ","")&amp;IF(AK300&lt;&gt;0,AK$3&amp;", ","")&amp;IF(AL300&lt;&gt;0,AL$3&amp;", ","")&amp;IF(AM300&lt;&gt;0,AM$3&amp;", ","")&amp;IF(AN300&lt;&gt;0,AN$3&amp;", ","")</f>
        <v xml:space="preserve">HNK, CSD, </v>
      </c>
      <c r="L300" s="429"/>
      <c r="M300" s="429"/>
      <c r="N300" s="429"/>
      <c r="O300" s="429">
        <v>1.34E-2</v>
      </c>
      <c r="P300" s="429"/>
      <c r="Q300" s="429"/>
      <c r="R300" s="429"/>
      <c r="S300" s="429"/>
      <c r="T300" s="429"/>
      <c r="U300" s="429"/>
      <c r="V300" s="429"/>
      <c r="W300" s="429"/>
      <c r="X300" s="429"/>
      <c r="Y300" s="429"/>
      <c r="Z300" s="429"/>
      <c r="AA300" s="429"/>
      <c r="AB300" s="429"/>
      <c r="AC300" s="429"/>
      <c r="AD300" s="429"/>
      <c r="AE300" s="429"/>
      <c r="AF300" s="429"/>
      <c r="AG300" s="429"/>
      <c r="AH300" s="429"/>
      <c r="AI300" s="429"/>
      <c r="AJ300" s="429"/>
      <c r="AK300" s="429"/>
      <c r="AL300" s="429">
        <v>0.1731</v>
      </c>
      <c r="AM300" s="429"/>
      <c r="AN300" s="429"/>
      <c r="AO300" s="429"/>
      <c r="AP300" s="429" t="s">
        <v>371</v>
      </c>
      <c r="AQ300" s="422"/>
      <c r="AR300" s="422"/>
      <c r="AS300" s="422"/>
      <c r="AT300" s="422" t="s">
        <v>345</v>
      </c>
    </row>
    <row r="301" spans="1:46" ht="62.45" customHeight="1">
      <c r="A301" s="423">
        <f>IF(C301="",0,MAX($A$5:A300)+1)</f>
        <v>283</v>
      </c>
      <c r="B301" s="389"/>
      <c r="C301" s="363" t="s">
        <v>717</v>
      </c>
      <c r="D301" s="446" t="s">
        <v>51</v>
      </c>
      <c r="E301" s="329">
        <v>1.2E-2</v>
      </c>
      <c r="F301" s="329">
        <v>1.2E-2</v>
      </c>
      <c r="G301" s="329"/>
      <c r="H301" s="328">
        <f t="shared" si="24"/>
        <v>0</v>
      </c>
      <c r="I301" s="329">
        <f t="shared" si="25"/>
        <v>1.2E-2</v>
      </c>
      <c r="J301" s="329">
        <f t="shared" si="26"/>
        <v>0</v>
      </c>
      <c r="K301" s="446" t="s">
        <v>51</v>
      </c>
      <c r="L301" s="329"/>
      <c r="M301" s="334"/>
      <c r="N301" s="334"/>
      <c r="O301" s="334"/>
      <c r="P301" s="334"/>
      <c r="Q301" s="429"/>
      <c r="R301" s="334"/>
      <c r="S301" s="334"/>
      <c r="T301" s="334"/>
      <c r="U301" s="334"/>
      <c r="V301" s="334"/>
      <c r="W301" s="334"/>
      <c r="X301" s="334"/>
      <c r="Y301" s="334"/>
      <c r="Z301" s="334"/>
      <c r="AA301" s="334"/>
      <c r="AB301" s="334"/>
      <c r="AC301" s="334"/>
      <c r="AD301" s="334"/>
      <c r="AE301" s="334"/>
      <c r="AF301" s="334"/>
      <c r="AG301" s="334"/>
      <c r="AH301" s="334"/>
      <c r="AI301" s="334"/>
      <c r="AJ301" s="334"/>
      <c r="AK301" s="334"/>
      <c r="AL301" s="334"/>
      <c r="AM301" s="334"/>
      <c r="AN301" s="429"/>
      <c r="AO301" s="429"/>
      <c r="AP301" s="329" t="s">
        <v>373</v>
      </c>
      <c r="AQ301" s="422" t="s">
        <v>718</v>
      </c>
      <c r="AR301" s="422" t="s">
        <v>713</v>
      </c>
      <c r="AS301" s="422"/>
      <c r="AT301" s="446" t="s">
        <v>353</v>
      </c>
    </row>
    <row r="302" spans="1:46" ht="22.15" customHeight="1">
      <c r="A302" s="423">
        <f>IF(C302="",0,MAX($A$5:A301)+1)</f>
        <v>284</v>
      </c>
      <c r="B302" s="389"/>
      <c r="C302" s="363" t="s">
        <v>719</v>
      </c>
      <c r="D302" s="446" t="s">
        <v>51</v>
      </c>
      <c r="E302" s="358">
        <v>1.2E-2</v>
      </c>
      <c r="F302" s="358">
        <v>1.2E-2</v>
      </c>
      <c r="G302" s="329"/>
      <c r="H302" s="328">
        <f t="shared" si="24"/>
        <v>0</v>
      </c>
      <c r="I302" s="329">
        <f t="shared" si="25"/>
        <v>1.2E-2</v>
      </c>
      <c r="J302" s="329">
        <f t="shared" si="26"/>
        <v>0</v>
      </c>
      <c r="K302" s="446" t="s">
        <v>51</v>
      </c>
      <c r="L302" s="329"/>
      <c r="M302" s="358"/>
      <c r="N302" s="358"/>
      <c r="O302" s="358"/>
      <c r="P302" s="358"/>
      <c r="Q302" s="334"/>
      <c r="R302" s="334"/>
      <c r="S302" s="429"/>
      <c r="T302" s="429"/>
      <c r="U302" s="358"/>
      <c r="V302" s="358"/>
      <c r="W302" s="358"/>
      <c r="X302" s="358"/>
      <c r="Y302" s="358"/>
      <c r="Z302" s="358"/>
      <c r="AA302" s="358"/>
      <c r="AB302" s="358"/>
      <c r="AC302" s="358"/>
      <c r="AD302" s="358"/>
      <c r="AE302" s="358"/>
      <c r="AF302" s="358"/>
      <c r="AG302" s="358"/>
      <c r="AH302" s="358"/>
      <c r="AI302" s="358"/>
      <c r="AJ302" s="358"/>
      <c r="AK302" s="358"/>
      <c r="AL302" s="358"/>
      <c r="AM302" s="358"/>
      <c r="AN302" s="358"/>
      <c r="AO302" s="358"/>
      <c r="AP302" s="329" t="s">
        <v>373</v>
      </c>
      <c r="AQ302" s="422"/>
      <c r="AR302" s="422"/>
      <c r="AS302" s="422"/>
      <c r="AT302" s="384" t="s">
        <v>353</v>
      </c>
    </row>
    <row r="303" spans="1:46" ht="22.15" customHeight="1">
      <c r="A303" s="423">
        <f>IF(C303="",0,MAX($A$5:A302)+1)</f>
        <v>285</v>
      </c>
      <c r="B303" s="413">
        <v>2</v>
      </c>
      <c r="C303" s="427" t="s">
        <v>635</v>
      </c>
      <c r="D303" s="422" t="s">
        <v>51</v>
      </c>
      <c r="E303" s="429">
        <v>6.2799999999999995E-2</v>
      </c>
      <c r="F303" s="429">
        <v>6.2799999999999995E-2</v>
      </c>
      <c r="G303" s="429"/>
      <c r="H303" s="328">
        <f t="shared" si="24"/>
        <v>0</v>
      </c>
      <c r="I303" s="329">
        <f t="shared" si="25"/>
        <v>6.2799999999999995E-2</v>
      </c>
      <c r="J303" s="329">
        <f t="shared" si="26"/>
        <v>0</v>
      </c>
      <c r="K303" s="422" t="s">
        <v>51</v>
      </c>
      <c r="L303" s="429"/>
      <c r="M303" s="429"/>
      <c r="N303" s="429"/>
      <c r="O303" s="429"/>
      <c r="P303" s="429"/>
      <c r="Q303" s="429"/>
      <c r="R303" s="429"/>
      <c r="S303" s="429"/>
      <c r="T303" s="429"/>
      <c r="U303" s="429"/>
      <c r="V303" s="429"/>
      <c r="W303" s="429"/>
      <c r="X303" s="429"/>
      <c r="Y303" s="429"/>
      <c r="Z303" s="429"/>
      <c r="AA303" s="429"/>
      <c r="AB303" s="429"/>
      <c r="AC303" s="429"/>
      <c r="AD303" s="429"/>
      <c r="AE303" s="429"/>
      <c r="AF303" s="429"/>
      <c r="AG303" s="429"/>
      <c r="AH303" s="429"/>
      <c r="AI303" s="429"/>
      <c r="AJ303" s="429"/>
      <c r="AK303" s="429"/>
      <c r="AL303" s="429"/>
      <c r="AM303" s="429"/>
      <c r="AN303" s="429"/>
      <c r="AO303" s="429"/>
      <c r="AP303" s="429" t="s">
        <v>373</v>
      </c>
      <c r="AQ303" s="422"/>
      <c r="AR303" s="422"/>
      <c r="AS303" s="422"/>
      <c r="AT303" s="422" t="s">
        <v>345</v>
      </c>
    </row>
    <row r="304" spans="1:46" ht="22.15" customHeight="1">
      <c r="A304" s="423">
        <f>IF(C304="",0,MAX($A$5:A303)+1)</f>
        <v>286</v>
      </c>
      <c r="B304" s="422">
        <v>19</v>
      </c>
      <c r="C304" s="427" t="s">
        <v>720</v>
      </c>
      <c r="D304" s="422" t="s">
        <v>51</v>
      </c>
      <c r="E304" s="429">
        <v>0.56940000000000002</v>
      </c>
      <c r="F304" s="429">
        <v>0.41339999999999999</v>
      </c>
      <c r="G304" s="429"/>
      <c r="H304" s="328">
        <f t="shared" si="24"/>
        <v>0</v>
      </c>
      <c r="I304" s="329">
        <f t="shared" si="25"/>
        <v>0.56940000000000002</v>
      </c>
      <c r="J304" s="329">
        <f t="shared" si="26"/>
        <v>0.15600000000000003</v>
      </c>
      <c r="K304" s="329" t="str">
        <f>IF(L304&lt;&gt;0,L$3&amp;", ","")&amp;IF(M304&lt;&gt;0,M$3&amp;", ","")&amp;IF(N304&lt;&gt;0,N$3&amp;", ","")&amp;IF(O304&lt;&gt;0,O$3&amp;", ","")&amp;IF(P304&lt;&gt;0,P$3&amp;", ","")&amp;IF(Q304&lt;&gt;0,Q$3&amp;", ","")&amp;IF(R304&lt;&gt;0,R$3&amp;", ","")&amp;IF(S304&lt;&gt;0,S$3&amp;", ","")&amp;IF(T304&lt;&gt;0,T$3&amp;", ","")&amp;IF(U304&lt;&gt;0,U$3&amp;", ","")&amp;IF(V304&lt;&gt;0,V$3&amp;", ","")&amp;IF(W304&lt;&gt;0,W$3&amp;", ","")&amp;IF(X304&lt;&gt;0,X$3&amp;", ","")&amp;IF(Y304&lt;&gt;0,Y$3&amp;", ","")&amp;IF(Z304&lt;&gt;0,Z$3&amp;", ","")&amp;IF(AA304&lt;&gt;0,AA$3&amp;", ","")&amp;IF(AB304&lt;&gt;0,AB$3&amp;", ","")&amp;IF(AC304&lt;&gt;0,AC$3&amp;", ","")&amp;IF(AD304&lt;&gt;0,AD$3&amp;", ","")&amp;IF(AE304&lt;&gt;0,AE$3&amp;", ","")&amp;IF(AF304&lt;&gt;0,AF$3&amp;", ","")&amp;IF(AG304&lt;&gt;0,AG$3&amp;", ","")&amp;IF(AH304&lt;&gt;0,AH$3&amp;", ","")&amp;IF(AI304&lt;&gt;0,AI$3&amp;", ","")&amp;IF(AJ304&lt;&gt;0,AJ$3&amp;", ","")&amp;IF(AK304&lt;&gt;0,AK$3&amp;", ","")&amp;IF(AL304&lt;&gt;0,AL$3&amp;", ","")&amp;IF(AM304&lt;&gt;0,AM$3&amp;", ","")&amp;IF(AN304&lt;&gt;0,AN$3&amp;", ","")</f>
        <v xml:space="preserve">HNK, </v>
      </c>
      <c r="L304" s="429"/>
      <c r="M304" s="429"/>
      <c r="N304" s="429"/>
      <c r="O304" s="429">
        <v>0.15600000000000003</v>
      </c>
      <c r="P304" s="429"/>
      <c r="Q304" s="429"/>
      <c r="R304" s="429"/>
      <c r="S304" s="429"/>
      <c r="T304" s="429"/>
      <c r="U304" s="429"/>
      <c r="V304" s="429"/>
      <c r="W304" s="429"/>
      <c r="X304" s="429"/>
      <c r="Y304" s="429"/>
      <c r="Z304" s="429"/>
      <c r="AA304" s="429"/>
      <c r="AB304" s="429"/>
      <c r="AC304" s="429"/>
      <c r="AD304" s="429"/>
      <c r="AE304" s="429"/>
      <c r="AF304" s="429"/>
      <c r="AG304" s="429"/>
      <c r="AH304" s="429"/>
      <c r="AI304" s="429"/>
      <c r="AJ304" s="429"/>
      <c r="AK304" s="429"/>
      <c r="AL304" s="429"/>
      <c r="AM304" s="429"/>
      <c r="AN304" s="429"/>
      <c r="AO304" s="429"/>
      <c r="AP304" s="429" t="s">
        <v>373</v>
      </c>
      <c r="AQ304" s="422"/>
      <c r="AR304" s="422"/>
      <c r="AS304" s="422"/>
      <c r="AT304" s="422" t="s">
        <v>345</v>
      </c>
    </row>
    <row r="305" spans="1:46" ht="22.15" customHeight="1">
      <c r="A305" s="423">
        <f>IF(C305="",0,MAX($A$5:A304)+1)</f>
        <v>287</v>
      </c>
      <c r="B305" s="413"/>
      <c r="C305" s="427" t="s">
        <v>721</v>
      </c>
      <c r="D305" s="422" t="s">
        <v>51</v>
      </c>
      <c r="E305" s="329">
        <v>0.1</v>
      </c>
      <c r="F305" s="429"/>
      <c r="G305" s="329">
        <v>0.1</v>
      </c>
      <c r="H305" s="328">
        <f t="shared" si="24"/>
        <v>0</v>
      </c>
      <c r="I305" s="329">
        <f t="shared" si="25"/>
        <v>0.1</v>
      </c>
      <c r="J305" s="329">
        <f t="shared" si="26"/>
        <v>0.1</v>
      </c>
      <c r="K305" s="329" t="str">
        <f>IF(L305&lt;&gt;0,L$3&amp;", ","")&amp;IF(M305&lt;&gt;0,M$3&amp;", ","")&amp;IF(N305&lt;&gt;0,N$3&amp;", ","")&amp;IF(O305&lt;&gt;0,O$3&amp;", ","")&amp;IF(P305&lt;&gt;0,P$3&amp;", ","")&amp;IF(Q305&lt;&gt;0,Q$3&amp;", ","")&amp;IF(R305&lt;&gt;0,R$3&amp;", ","")&amp;IF(S305&lt;&gt;0,S$3&amp;", ","")&amp;IF(T305&lt;&gt;0,T$3&amp;", ","")&amp;IF(U305&lt;&gt;0,U$3&amp;", ","")&amp;IF(V305&lt;&gt;0,V$3&amp;", ","")&amp;IF(W305&lt;&gt;0,W$3&amp;", ","")&amp;IF(X305&lt;&gt;0,X$3&amp;", ","")&amp;IF(Y305&lt;&gt;0,Y$3&amp;", ","")&amp;IF(Z305&lt;&gt;0,Z$3&amp;", ","")&amp;IF(AA305&lt;&gt;0,AA$3&amp;", ","")&amp;IF(AB305&lt;&gt;0,AB$3&amp;", ","")&amp;IF(AC305&lt;&gt;0,AC$3&amp;", ","")&amp;IF(AD305&lt;&gt;0,AD$3&amp;", ","")&amp;IF(AE305&lt;&gt;0,AE$3&amp;", ","")&amp;IF(AF305&lt;&gt;0,AF$3&amp;", ","")&amp;IF(AG305&lt;&gt;0,AG$3&amp;", ","")&amp;IF(AH305&lt;&gt;0,AH$3&amp;", ","")&amp;IF(AI305&lt;&gt;0,AI$3&amp;", ","")&amp;IF(AJ305&lt;&gt;0,AJ$3&amp;", ","")&amp;IF(AK305&lt;&gt;0,AK$3&amp;", ","")&amp;IF(AL305&lt;&gt;0,AL$3&amp;", ","")&amp;IF(AM305&lt;&gt;0,AM$3&amp;", ","")&amp;IF(AN305&lt;&gt;0,AN$3&amp;", ","")</f>
        <v xml:space="preserve">CSD, </v>
      </c>
      <c r="L305" s="429"/>
      <c r="M305" s="334"/>
      <c r="N305" s="334"/>
      <c r="O305" s="334"/>
      <c r="P305" s="334"/>
      <c r="Q305" s="333"/>
      <c r="R305" s="333"/>
      <c r="S305" s="334"/>
      <c r="T305" s="334"/>
      <c r="U305" s="334"/>
      <c r="V305" s="334"/>
      <c r="W305" s="334"/>
      <c r="X305" s="334"/>
      <c r="Y305" s="334"/>
      <c r="Z305" s="334"/>
      <c r="AA305" s="334"/>
      <c r="AB305" s="334"/>
      <c r="AC305" s="334"/>
      <c r="AD305" s="334"/>
      <c r="AE305" s="334"/>
      <c r="AF305" s="334"/>
      <c r="AG305" s="334"/>
      <c r="AH305" s="334"/>
      <c r="AI305" s="334"/>
      <c r="AJ305" s="334"/>
      <c r="AK305" s="334"/>
      <c r="AL305" s="334">
        <v>0.1</v>
      </c>
      <c r="AM305" s="334"/>
      <c r="AN305" s="429"/>
      <c r="AO305" s="429"/>
      <c r="AP305" s="329" t="s">
        <v>722</v>
      </c>
      <c r="AQ305" s="422" t="s">
        <v>723</v>
      </c>
      <c r="AR305" s="422" t="s">
        <v>724</v>
      </c>
      <c r="AS305" s="422"/>
      <c r="AT305" s="384" t="s">
        <v>353</v>
      </c>
    </row>
    <row r="306" spans="1:46" ht="22.15" customHeight="1">
      <c r="A306" s="423">
        <f>IF(C306="",0,MAX($A$5:A305)+1)</f>
        <v>288</v>
      </c>
      <c r="B306" s="413">
        <v>8</v>
      </c>
      <c r="C306" s="427" t="s">
        <v>725</v>
      </c>
      <c r="D306" s="422" t="s">
        <v>51</v>
      </c>
      <c r="E306" s="429">
        <v>0.37859999999999999</v>
      </c>
      <c r="F306" s="429">
        <v>0.37859999999999999</v>
      </c>
      <c r="G306" s="429"/>
      <c r="H306" s="328">
        <f t="shared" si="24"/>
        <v>0</v>
      </c>
      <c r="I306" s="329">
        <f t="shared" si="25"/>
        <v>0.37859999999999999</v>
      </c>
      <c r="J306" s="329">
        <f t="shared" si="26"/>
        <v>0</v>
      </c>
      <c r="K306" s="422" t="s">
        <v>51</v>
      </c>
      <c r="L306" s="429"/>
      <c r="M306" s="429"/>
      <c r="N306" s="429"/>
      <c r="O306" s="429"/>
      <c r="P306" s="429"/>
      <c r="Q306" s="429"/>
      <c r="R306" s="429"/>
      <c r="S306" s="429"/>
      <c r="T306" s="429"/>
      <c r="U306" s="429"/>
      <c r="V306" s="429"/>
      <c r="W306" s="429"/>
      <c r="X306" s="429"/>
      <c r="Y306" s="429"/>
      <c r="Z306" s="429"/>
      <c r="AA306" s="429"/>
      <c r="AB306" s="429"/>
      <c r="AC306" s="429"/>
      <c r="AD306" s="429"/>
      <c r="AE306" s="429"/>
      <c r="AF306" s="429"/>
      <c r="AG306" s="429"/>
      <c r="AH306" s="429"/>
      <c r="AI306" s="429"/>
      <c r="AJ306" s="429"/>
      <c r="AK306" s="429"/>
      <c r="AL306" s="429"/>
      <c r="AM306" s="429"/>
      <c r="AN306" s="429"/>
      <c r="AO306" s="429"/>
      <c r="AP306" s="429" t="s">
        <v>375</v>
      </c>
      <c r="AQ306" s="422"/>
      <c r="AR306" s="422"/>
      <c r="AS306" s="422"/>
      <c r="AT306" s="422" t="s">
        <v>345</v>
      </c>
    </row>
    <row r="307" spans="1:46" ht="22.15" customHeight="1">
      <c r="A307" s="423">
        <f>IF(C307="",0,MAX($A$5:A306)+1)</f>
        <v>289</v>
      </c>
      <c r="B307" s="413">
        <v>10</v>
      </c>
      <c r="C307" s="427" t="s">
        <v>726</v>
      </c>
      <c r="D307" s="422" t="s">
        <v>51</v>
      </c>
      <c r="E307" s="429">
        <v>0.32150000000000001</v>
      </c>
      <c r="F307" s="429">
        <v>0.32150000000000001</v>
      </c>
      <c r="G307" s="429"/>
      <c r="H307" s="328">
        <f t="shared" si="24"/>
        <v>0</v>
      </c>
      <c r="I307" s="329">
        <f t="shared" si="25"/>
        <v>0.32150000000000001</v>
      </c>
      <c r="J307" s="329">
        <f t="shared" si="26"/>
        <v>0</v>
      </c>
      <c r="K307" s="422" t="s">
        <v>51</v>
      </c>
      <c r="L307" s="429"/>
      <c r="M307" s="429"/>
      <c r="N307" s="429"/>
      <c r="O307" s="429"/>
      <c r="P307" s="429"/>
      <c r="Q307" s="333"/>
      <c r="R307" s="333"/>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t="s">
        <v>375</v>
      </c>
      <c r="AQ307" s="422"/>
      <c r="AR307" s="422"/>
      <c r="AS307" s="422"/>
      <c r="AT307" s="359" t="s">
        <v>345</v>
      </c>
    </row>
    <row r="308" spans="1:46" ht="22.15" customHeight="1">
      <c r="A308" s="423">
        <f>IF(C308="",0,MAX($A$5:A307)+1)</f>
        <v>290</v>
      </c>
      <c r="B308" s="413">
        <v>11</v>
      </c>
      <c r="C308" s="427" t="s">
        <v>727</v>
      </c>
      <c r="D308" s="422" t="s">
        <v>51</v>
      </c>
      <c r="E308" s="429">
        <v>0.32519999999999999</v>
      </c>
      <c r="F308" s="429">
        <v>0.32519999999999999</v>
      </c>
      <c r="G308" s="429"/>
      <c r="H308" s="328">
        <f t="shared" si="24"/>
        <v>0</v>
      </c>
      <c r="I308" s="329">
        <f t="shared" si="25"/>
        <v>0.32519999999999999</v>
      </c>
      <c r="J308" s="329">
        <f t="shared" si="26"/>
        <v>0</v>
      </c>
      <c r="K308" s="422" t="s">
        <v>51</v>
      </c>
      <c r="L308" s="429"/>
      <c r="M308" s="429"/>
      <c r="N308" s="429"/>
      <c r="O308" s="429"/>
      <c r="P308" s="429"/>
      <c r="Q308" s="333"/>
      <c r="R308" s="333"/>
      <c r="S308" s="429"/>
      <c r="T308" s="429"/>
      <c r="U308" s="429"/>
      <c r="V308" s="429"/>
      <c r="W308" s="429"/>
      <c r="X308" s="429"/>
      <c r="Y308" s="429"/>
      <c r="Z308" s="429"/>
      <c r="AA308" s="429"/>
      <c r="AB308" s="429"/>
      <c r="AC308" s="429"/>
      <c r="AD308" s="429"/>
      <c r="AE308" s="429"/>
      <c r="AF308" s="429"/>
      <c r="AG308" s="429"/>
      <c r="AH308" s="429"/>
      <c r="AI308" s="429"/>
      <c r="AJ308" s="429"/>
      <c r="AK308" s="429"/>
      <c r="AL308" s="429"/>
      <c r="AM308" s="429"/>
      <c r="AN308" s="429"/>
      <c r="AO308" s="429"/>
      <c r="AP308" s="429" t="s">
        <v>375</v>
      </c>
      <c r="AQ308" s="422"/>
      <c r="AR308" s="422"/>
      <c r="AS308" s="422"/>
      <c r="AT308" s="422" t="s">
        <v>345</v>
      </c>
    </row>
    <row r="309" spans="1:46" ht="22.15" customHeight="1">
      <c r="A309" s="423">
        <f>IF(C309="",0,MAX($A$5:A308)+1)</f>
        <v>291</v>
      </c>
      <c r="B309" s="413">
        <v>11</v>
      </c>
      <c r="C309" s="427" t="s">
        <v>728</v>
      </c>
      <c r="D309" s="422" t="s">
        <v>51</v>
      </c>
      <c r="E309" s="429">
        <v>0.30170000000000002</v>
      </c>
      <c r="F309" s="429">
        <v>0.26</v>
      </c>
      <c r="G309" s="429"/>
      <c r="H309" s="328">
        <f t="shared" si="24"/>
        <v>0</v>
      </c>
      <c r="I309" s="329">
        <f t="shared" si="25"/>
        <v>0.30170000000000002</v>
      </c>
      <c r="J309" s="329">
        <f t="shared" si="26"/>
        <v>4.1700000000000001E-2</v>
      </c>
      <c r="K309" s="329" t="str">
        <f t="shared" ref="K309:K318" si="27">IF(L309&lt;&gt;0,L$3&amp;", ","")&amp;IF(M309&lt;&gt;0,M$3&amp;", ","")&amp;IF(N309&lt;&gt;0,N$3&amp;", ","")&amp;IF(O309&lt;&gt;0,O$3&amp;", ","")&amp;IF(P309&lt;&gt;0,P$3&amp;", ","")&amp;IF(Q309&lt;&gt;0,Q$3&amp;", ","")&amp;IF(R309&lt;&gt;0,R$3&amp;", ","")&amp;IF(S309&lt;&gt;0,S$3&amp;", ","")&amp;IF(T309&lt;&gt;0,T$3&amp;", ","")&amp;IF(U309&lt;&gt;0,U$3&amp;", ","")&amp;IF(V309&lt;&gt;0,V$3&amp;", ","")&amp;IF(W309&lt;&gt;0,W$3&amp;", ","")&amp;IF(X309&lt;&gt;0,X$3&amp;", ","")&amp;IF(Y309&lt;&gt;0,Y$3&amp;", ","")&amp;IF(Z309&lt;&gt;0,Z$3&amp;", ","")&amp;IF(AA309&lt;&gt;0,AA$3&amp;", ","")&amp;IF(AB309&lt;&gt;0,AB$3&amp;", ","")&amp;IF(AC309&lt;&gt;0,AC$3&amp;", ","")&amp;IF(AD309&lt;&gt;0,AD$3&amp;", ","")&amp;IF(AE309&lt;&gt;0,AE$3&amp;", ","")&amp;IF(AF309&lt;&gt;0,AF$3&amp;", ","")&amp;IF(AG309&lt;&gt;0,AG$3&amp;", ","")&amp;IF(AH309&lt;&gt;0,AH$3&amp;", ","")&amp;IF(AI309&lt;&gt;0,AI$3&amp;", ","")&amp;IF(AJ309&lt;&gt;0,AJ$3&amp;", ","")&amp;IF(AK309&lt;&gt;0,AK$3&amp;", ","")&amp;IF(AL309&lt;&gt;0,AL$3&amp;", ","")&amp;IF(AM309&lt;&gt;0,AM$3&amp;", ","")&amp;IF(AN309&lt;&gt;0,AN$3&amp;", ","")</f>
        <v xml:space="preserve">ONT, </v>
      </c>
      <c r="L309" s="429"/>
      <c r="M309" s="429"/>
      <c r="N309" s="429"/>
      <c r="O309" s="429"/>
      <c r="P309" s="429"/>
      <c r="Q309" s="429"/>
      <c r="R309" s="429"/>
      <c r="S309" s="429"/>
      <c r="T309" s="429"/>
      <c r="U309" s="429"/>
      <c r="V309" s="429"/>
      <c r="W309" s="429"/>
      <c r="X309" s="429">
        <v>4.1700000000000001E-2</v>
      </c>
      <c r="Y309" s="429"/>
      <c r="Z309" s="429"/>
      <c r="AA309" s="429"/>
      <c r="AB309" s="429"/>
      <c r="AC309" s="429"/>
      <c r="AD309" s="429"/>
      <c r="AE309" s="429"/>
      <c r="AF309" s="429"/>
      <c r="AG309" s="429"/>
      <c r="AH309" s="429"/>
      <c r="AI309" s="429"/>
      <c r="AJ309" s="429"/>
      <c r="AK309" s="429"/>
      <c r="AL309" s="429"/>
      <c r="AM309" s="429"/>
      <c r="AN309" s="429"/>
      <c r="AO309" s="429"/>
      <c r="AP309" s="429" t="s">
        <v>378</v>
      </c>
      <c r="AQ309" s="422"/>
      <c r="AR309" s="422"/>
      <c r="AS309" s="422"/>
      <c r="AT309" s="422" t="s">
        <v>345</v>
      </c>
    </row>
    <row r="310" spans="1:46" ht="22.15" customHeight="1">
      <c r="A310" s="423">
        <f>IF(C310="",0,MAX($A$5:A309)+1)</f>
        <v>292</v>
      </c>
      <c r="B310" s="413">
        <v>13</v>
      </c>
      <c r="C310" s="427" t="s">
        <v>729</v>
      </c>
      <c r="D310" s="422" t="s">
        <v>51</v>
      </c>
      <c r="E310" s="429">
        <v>6.2E-2</v>
      </c>
      <c r="F310" s="429"/>
      <c r="G310" s="429"/>
      <c r="H310" s="328">
        <f t="shared" si="24"/>
        <v>0</v>
      </c>
      <c r="I310" s="329">
        <f t="shared" si="25"/>
        <v>6.2E-2</v>
      </c>
      <c r="J310" s="329">
        <f t="shared" si="26"/>
        <v>6.2E-2</v>
      </c>
      <c r="K310" s="329" t="str">
        <f t="shared" si="27"/>
        <v xml:space="preserve">RST, </v>
      </c>
      <c r="L310" s="429"/>
      <c r="M310" s="429"/>
      <c r="N310" s="429"/>
      <c r="O310" s="429"/>
      <c r="P310" s="429"/>
      <c r="Q310" s="429"/>
      <c r="R310" s="429"/>
      <c r="S310" s="429">
        <v>6.2E-2</v>
      </c>
      <c r="T310" s="429"/>
      <c r="U310" s="429"/>
      <c r="V310" s="429"/>
      <c r="W310" s="429"/>
      <c r="X310" s="429"/>
      <c r="Y310" s="429"/>
      <c r="Z310" s="429"/>
      <c r="AA310" s="429"/>
      <c r="AB310" s="429"/>
      <c r="AC310" s="429"/>
      <c r="AD310" s="429"/>
      <c r="AE310" s="429"/>
      <c r="AF310" s="429"/>
      <c r="AG310" s="429"/>
      <c r="AH310" s="429"/>
      <c r="AI310" s="429"/>
      <c r="AJ310" s="429"/>
      <c r="AK310" s="429"/>
      <c r="AL310" s="429"/>
      <c r="AM310" s="429"/>
      <c r="AN310" s="429"/>
      <c r="AO310" s="429"/>
      <c r="AP310" s="429" t="s">
        <v>378</v>
      </c>
      <c r="AQ310" s="422"/>
      <c r="AR310" s="422"/>
      <c r="AS310" s="422"/>
      <c r="AT310" s="422" t="s">
        <v>345</v>
      </c>
    </row>
    <row r="311" spans="1:46" s="370" customFormat="1" ht="22.15" customHeight="1">
      <c r="A311" s="365" t="s">
        <v>730</v>
      </c>
      <c r="B311" s="366"/>
      <c r="C311" s="367" t="s">
        <v>731</v>
      </c>
      <c r="D311" s="368"/>
      <c r="E311" s="369"/>
      <c r="F311" s="369"/>
      <c r="G311" s="369"/>
      <c r="H311" s="328">
        <f t="shared" si="24"/>
        <v>0</v>
      </c>
      <c r="I311" s="329">
        <f t="shared" si="25"/>
        <v>0</v>
      </c>
      <c r="J311" s="329">
        <f t="shared" si="26"/>
        <v>0</v>
      </c>
      <c r="K311" s="329" t="str">
        <f t="shared" si="27"/>
        <v/>
      </c>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8"/>
      <c r="AR311" s="368"/>
      <c r="AS311" s="368"/>
      <c r="AT311" s="368"/>
    </row>
    <row r="312" spans="1:46" ht="22.15" customHeight="1">
      <c r="A312" s="423">
        <f>IF(C312="",0,MAX($A$5:A311)+1)</f>
        <v>293</v>
      </c>
      <c r="B312" s="413">
        <v>11</v>
      </c>
      <c r="C312" s="427" t="s">
        <v>732</v>
      </c>
      <c r="D312" s="422" t="s">
        <v>52</v>
      </c>
      <c r="E312" s="429">
        <v>0.57050000000000001</v>
      </c>
      <c r="F312" s="429"/>
      <c r="G312" s="429"/>
      <c r="H312" s="328">
        <f t="shared" si="24"/>
        <v>0</v>
      </c>
      <c r="I312" s="329">
        <f t="shared" si="25"/>
        <v>0.57050000000000001</v>
      </c>
      <c r="J312" s="329">
        <f t="shared" si="26"/>
        <v>0.57050000000000001</v>
      </c>
      <c r="K312" s="329" t="str">
        <f t="shared" si="27"/>
        <v xml:space="preserve">DTT, </v>
      </c>
      <c r="L312" s="429"/>
      <c r="M312" s="429"/>
      <c r="N312" s="429"/>
      <c r="O312" s="429"/>
      <c r="P312" s="429"/>
      <c r="Q312" s="429"/>
      <c r="R312" s="429"/>
      <c r="S312" s="429"/>
      <c r="T312" s="429"/>
      <c r="U312" s="429"/>
      <c r="V312" s="429"/>
      <c r="W312" s="429"/>
      <c r="X312" s="429"/>
      <c r="Y312" s="429"/>
      <c r="Z312" s="429"/>
      <c r="AA312" s="429"/>
      <c r="AB312" s="429"/>
      <c r="AC312" s="429"/>
      <c r="AD312" s="429"/>
      <c r="AE312" s="429"/>
      <c r="AF312" s="429"/>
      <c r="AG312" s="429">
        <v>0.57050000000000001</v>
      </c>
      <c r="AH312" s="429"/>
      <c r="AI312" s="429"/>
      <c r="AJ312" s="429"/>
      <c r="AK312" s="429"/>
      <c r="AL312" s="429"/>
      <c r="AM312" s="429"/>
      <c r="AN312" s="429"/>
      <c r="AO312" s="429"/>
      <c r="AP312" s="429" t="s">
        <v>343</v>
      </c>
      <c r="AQ312" s="422" t="s">
        <v>733</v>
      </c>
      <c r="AR312" s="422"/>
      <c r="AS312" s="422"/>
      <c r="AT312" s="422" t="s">
        <v>345</v>
      </c>
    </row>
    <row r="313" spans="1:46" ht="40.15" customHeight="1">
      <c r="A313" s="423">
        <f>IF(C313="",0,MAX($A$5:A312)+1)</f>
        <v>294</v>
      </c>
      <c r="B313" s="413">
        <v>92</v>
      </c>
      <c r="C313" s="363" t="s">
        <v>734</v>
      </c>
      <c r="D313" s="446" t="s">
        <v>52</v>
      </c>
      <c r="E313" s="329">
        <v>0.39139999999999997</v>
      </c>
      <c r="F313" s="329"/>
      <c r="G313" s="329">
        <v>0.39140000000000003</v>
      </c>
      <c r="H313" s="328">
        <f t="shared" si="24"/>
        <v>0</v>
      </c>
      <c r="I313" s="329">
        <f t="shared" si="25"/>
        <v>0.39139999999999997</v>
      </c>
      <c r="J313" s="329">
        <f t="shared" si="26"/>
        <v>0.39139999999999997</v>
      </c>
      <c r="K313" s="329" t="str">
        <f t="shared" si="27"/>
        <v xml:space="preserve">HNK, CSD, </v>
      </c>
      <c r="L313" s="329"/>
      <c r="M313" s="334"/>
      <c r="N313" s="334"/>
      <c r="O313" s="334">
        <v>0.24049999999999999</v>
      </c>
      <c r="P313" s="334"/>
      <c r="Q313" s="334"/>
      <c r="R313" s="334"/>
      <c r="S313" s="334"/>
      <c r="T313" s="334"/>
      <c r="U313" s="334"/>
      <c r="V313" s="334"/>
      <c r="W313" s="334"/>
      <c r="X313" s="334"/>
      <c r="Y313" s="334"/>
      <c r="Z313" s="334"/>
      <c r="AA313" s="334"/>
      <c r="AB313" s="334"/>
      <c r="AC313" s="334"/>
      <c r="AD313" s="334"/>
      <c r="AE313" s="334"/>
      <c r="AF313" s="334"/>
      <c r="AG313" s="334"/>
      <c r="AH313" s="334"/>
      <c r="AI313" s="334"/>
      <c r="AJ313" s="334"/>
      <c r="AK313" s="334"/>
      <c r="AL313" s="334">
        <v>0.15090000000000001</v>
      </c>
      <c r="AM313" s="334"/>
      <c r="AN313" s="429"/>
      <c r="AO313" s="429"/>
      <c r="AP313" s="329" t="s">
        <v>343</v>
      </c>
      <c r="AQ313" s="422" t="s">
        <v>735</v>
      </c>
      <c r="AR313" s="424"/>
      <c r="AS313" s="424"/>
      <c r="AT313" s="422" t="s">
        <v>353</v>
      </c>
    </row>
    <row r="314" spans="1:46" ht="22.15" customHeight="1">
      <c r="A314" s="423">
        <f>IF(C314="",0,MAX($A$5:A313)+1)</f>
        <v>295</v>
      </c>
      <c r="B314" s="413">
        <v>97</v>
      </c>
      <c r="C314" s="427" t="s">
        <v>736</v>
      </c>
      <c r="D314" s="422" t="s">
        <v>52</v>
      </c>
      <c r="E314" s="429">
        <v>0.10290000000000001</v>
      </c>
      <c r="F314" s="429"/>
      <c r="G314" s="429"/>
      <c r="H314" s="328">
        <f t="shared" si="24"/>
        <v>0</v>
      </c>
      <c r="I314" s="329">
        <f t="shared" si="25"/>
        <v>0.10290000000000001</v>
      </c>
      <c r="J314" s="329">
        <f t="shared" si="26"/>
        <v>0.10290000000000001</v>
      </c>
      <c r="K314" s="329" t="str">
        <f t="shared" si="27"/>
        <v xml:space="preserve">CLN, </v>
      </c>
      <c r="L314" s="429"/>
      <c r="M314" s="429"/>
      <c r="N314" s="429"/>
      <c r="O314" s="429"/>
      <c r="P314" s="429">
        <v>0.10290000000000001</v>
      </c>
      <c r="Q314" s="334"/>
      <c r="R314" s="334"/>
      <c r="S314" s="429"/>
      <c r="T314" s="429"/>
      <c r="U314" s="429"/>
      <c r="V314" s="429"/>
      <c r="W314" s="429"/>
      <c r="X314" s="429"/>
      <c r="Y314" s="429"/>
      <c r="Z314" s="429"/>
      <c r="AA314" s="429"/>
      <c r="AB314" s="429"/>
      <c r="AC314" s="429"/>
      <c r="AD314" s="429"/>
      <c r="AE314" s="429"/>
      <c r="AF314" s="429"/>
      <c r="AG314" s="429"/>
      <c r="AH314" s="429"/>
      <c r="AI314" s="429"/>
      <c r="AJ314" s="429"/>
      <c r="AK314" s="429"/>
      <c r="AL314" s="429"/>
      <c r="AM314" s="429"/>
      <c r="AN314" s="429"/>
      <c r="AO314" s="429"/>
      <c r="AP314" s="429" t="s">
        <v>343</v>
      </c>
      <c r="AQ314" s="422" t="s">
        <v>737</v>
      </c>
      <c r="AR314" s="422"/>
      <c r="AS314" s="422"/>
      <c r="AT314" s="422" t="s">
        <v>345</v>
      </c>
    </row>
    <row r="315" spans="1:46" ht="40.15" customHeight="1">
      <c r="A315" s="423">
        <f>IF(C315="",0,MAX($A$5:A314)+1)</f>
        <v>296</v>
      </c>
      <c r="B315" s="413">
        <v>111</v>
      </c>
      <c r="C315" s="363" t="s">
        <v>738</v>
      </c>
      <c r="D315" s="446" t="s">
        <v>52</v>
      </c>
      <c r="E315" s="329">
        <v>9.3299999999999994E-2</v>
      </c>
      <c r="F315" s="329"/>
      <c r="G315" s="329">
        <v>9.3299999999999994E-2</v>
      </c>
      <c r="H315" s="328">
        <f t="shared" si="24"/>
        <v>0</v>
      </c>
      <c r="I315" s="329">
        <f t="shared" si="25"/>
        <v>9.3299999999999994E-2</v>
      </c>
      <c r="J315" s="329">
        <f t="shared" si="26"/>
        <v>9.3299999999999994E-2</v>
      </c>
      <c r="K315" s="329" t="str">
        <f t="shared" si="27"/>
        <v xml:space="preserve">LUK, </v>
      </c>
      <c r="L315" s="329"/>
      <c r="M315" s="329">
        <v>9.3299999999999994E-2</v>
      </c>
      <c r="N315" s="334"/>
      <c r="O315" s="334"/>
      <c r="P315" s="334"/>
      <c r="Q315" s="334"/>
      <c r="R315" s="334"/>
      <c r="S315" s="334"/>
      <c r="T315" s="334"/>
      <c r="U315" s="334"/>
      <c r="V315" s="334"/>
      <c r="W315" s="334"/>
      <c r="X315" s="334"/>
      <c r="Y315" s="334"/>
      <c r="Z315" s="334"/>
      <c r="AA315" s="334"/>
      <c r="AB315" s="334"/>
      <c r="AC315" s="334"/>
      <c r="AD315" s="334"/>
      <c r="AE315" s="334"/>
      <c r="AF315" s="334"/>
      <c r="AG315" s="334"/>
      <c r="AH315" s="334"/>
      <c r="AI315" s="334"/>
      <c r="AJ315" s="334"/>
      <c r="AK315" s="334"/>
      <c r="AL315" s="334"/>
      <c r="AM315" s="334"/>
      <c r="AN315" s="334"/>
      <c r="AO315" s="334"/>
      <c r="AP315" s="329" t="s">
        <v>343</v>
      </c>
      <c r="AQ315" s="422" t="s">
        <v>739</v>
      </c>
      <c r="AR315" s="422"/>
      <c r="AS315" s="422"/>
      <c r="AT315" s="422" t="s">
        <v>353</v>
      </c>
    </row>
    <row r="316" spans="1:46" ht="22.15" customHeight="1">
      <c r="A316" s="423">
        <f>IF(C316="",0,MAX($A$5:A315)+1)</f>
        <v>297</v>
      </c>
      <c r="B316" s="371">
        <v>5</v>
      </c>
      <c r="C316" s="332" t="s">
        <v>740</v>
      </c>
      <c r="D316" s="423" t="s">
        <v>52</v>
      </c>
      <c r="E316" s="333">
        <v>0.5</v>
      </c>
      <c r="F316" s="333"/>
      <c r="G316" s="333">
        <v>0.5</v>
      </c>
      <c r="H316" s="328">
        <f>I316-E316</f>
        <v>0</v>
      </c>
      <c r="I316" s="329">
        <f>J316+F316</f>
        <v>0.5</v>
      </c>
      <c r="J316" s="329">
        <f>SUM(L316:P316)+SUM(R316:AN316)</f>
        <v>0.5</v>
      </c>
      <c r="K316" s="329" t="str">
        <f t="shared" si="27"/>
        <v xml:space="preserve">RSN, </v>
      </c>
      <c r="L316" s="333"/>
      <c r="M316" s="333"/>
      <c r="N316" s="333"/>
      <c r="O316" s="333"/>
      <c r="P316" s="333"/>
      <c r="Q316" s="333"/>
      <c r="R316" s="333">
        <v>0.5</v>
      </c>
      <c r="S316" s="333"/>
      <c r="T316" s="333"/>
      <c r="U316" s="333"/>
      <c r="V316" s="333"/>
      <c r="W316" s="333"/>
      <c r="X316" s="333"/>
      <c r="Y316" s="333"/>
      <c r="Z316" s="333"/>
      <c r="AA316" s="333"/>
      <c r="AB316" s="333"/>
      <c r="AC316" s="333"/>
      <c r="AD316" s="333"/>
      <c r="AE316" s="333"/>
      <c r="AF316" s="333"/>
      <c r="AG316" s="333"/>
      <c r="AH316" s="333"/>
      <c r="AI316" s="333"/>
      <c r="AJ316" s="333"/>
      <c r="AK316" s="333"/>
      <c r="AL316" s="333"/>
      <c r="AM316" s="333"/>
      <c r="AN316" s="333"/>
      <c r="AO316" s="333"/>
      <c r="AP316" s="333" t="s">
        <v>347</v>
      </c>
      <c r="AQ316" s="384"/>
      <c r="AR316" s="384"/>
      <c r="AS316" s="423"/>
      <c r="AT316" s="422" t="s">
        <v>345</v>
      </c>
    </row>
    <row r="317" spans="1:46" ht="22.15" customHeight="1">
      <c r="A317" s="423">
        <f>IF(C317="",0,MAX($A$5:A316)+1)</f>
        <v>298</v>
      </c>
      <c r="B317" s="413">
        <v>6</v>
      </c>
      <c r="C317" s="382" t="s">
        <v>741</v>
      </c>
      <c r="D317" s="446" t="s">
        <v>52</v>
      </c>
      <c r="E317" s="429">
        <v>1.3612</v>
      </c>
      <c r="F317" s="429"/>
      <c r="G317" s="429"/>
      <c r="H317" s="328">
        <f t="shared" si="24"/>
        <v>0</v>
      </c>
      <c r="I317" s="329">
        <f t="shared" si="25"/>
        <v>1.3612</v>
      </c>
      <c r="J317" s="329">
        <f t="shared" si="26"/>
        <v>1.3612</v>
      </c>
      <c r="K317" s="329" t="str">
        <f t="shared" si="27"/>
        <v xml:space="preserve">RSN, CSD, </v>
      </c>
      <c r="L317" s="329"/>
      <c r="M317" s="358"/>
      <c r="N317" s="358"/>
      <c r="O317" s="429"/>
      <c r="P317" s="358"/>
      <c r="Q317" s="358"/>
      <c r="R317" s="358">
        <v>1.0911999999999999</v>
      </c>
      <c r="S317" s="358"/>
      <c r="T317" s="358"/>
      <c r="U317" s="358"/>
      <c r="V317" s="358"/>
      <c r="W317" s="358"/>
      <c r="X317" s="358"/>
      <c r="Y317" s="358"/>
      <c r="Z317" s="358"/>
      <c r="AA317" s="358"/>
      <c r="AB317" s="358"/>
      <c r="AC317" s="358"/>
      <c r="AD317" s="358"/>
      <c r="AE317" s="358"/>
      <c r="AF317" s="358"/>
      <c r="AG317" s="358"/>
      <c r="AH317" s="358"/>
      <c r="AI317" s="358"/>
      <c r="AJ317" s="358"/>
      <c r="AK317" s="358"/>
      <c r="AL317" s="358">
        <v>0.27</v>
      </c>
      <c r="AM317" s="358"/>
      <c r="AN317" s="358"/>
      <c r="AO317" s="358"/>
      <c r="AP317" s="429" t="s">
        <v>350</v>
      </c>
      <c r="AQ317" s="422" t="s">
        <v>742</v>
      </c>
      <c r="AR317" s="422"/>
      <c r="AS317" s="422"/>
      <c r="AT317" s="422" t="s">
        <v>353</v>
      </c>
    </row>
    <row r="318" spans="1:46" ht="22.15" customHeight="1">
      <c r="A318" s="423">
        <f>IF(C318="",0,MAX($A$5:A317)+1)</f>
        <v>299</v>
      </c>
      <c r="B318" s="413"/>
      <c r="C318" s="357" t="s">
        <v>743</v>
      </c>
      <c r="D318" s="446" t="s">
        <v>52</v>
      </c>
      <c r="E318" s="329">
        <v>0.5</v>
      </c>
      <c r="F318" s="329"/>
      <c r="G318" s="329">
        <v>0.5</v>
      </c>
      <c r="H318" s="328">
        <f t="shared" si="24"/>
        <v>0</v>
      </c>
      <c r="I318" s="329">
        <f t="shared" si="25"/>
        <v>0.5</v>
      </c>
      <c r="J318" s="329">
        <f t="shared" si="26"/>
        <v>0.5</v>
      </c>
      <c r="K318" s="329" t="str">
        <f t="shared" si="27"/>
        <v xml:space="preserve">HNK, </v>
      </c>
      <c r="L318" s="329"/>
      <c r="M318" s="358"/>
      <c r="N318" s="358"/>
      <c r="O318" s="329">
        <v>0.5</v>
      </c>
      <c r="P318" s="358"/>
      <c r="Q318" s="334"/>
      <c r="R318" s="334"/>
      <c r="S318" s="358"/>
      <c r="T318" s="358"/>
      <c r="U318" s="358"/>
      <c r="V318" s="358"/>
      <c r="W318" s="358"/>
      <c r="X318" s="358"/>
      <c r="Y318" s="358"/>
      <c r="Z318" s="358"/>
      <c r="AA318" s="358"/>
      <c r="AB318" s="358"/>
      <c r="AC318" s="358"/>
      <c r="AD318" s="358"/>
      <c r="AE318" s="358"/>
      <c r="AF318" s="358"/>
      <c r="AG318" s="358"/>
      <c r="AH318" s="358"/>
      <c r="AI318" s="358"/>
      <c r="AJ318" s="358"/>
      <c r="AK318" s="358"/>
      <c r="AL318" s="358"/>
      <c r="AM318" s="358"/>
      <c r="AN318" s="358"/>
      <c r="AO318" s="358"/>
      <c r="AP318" s="329" t="s">
        <v>350</v>
      </c>
      <c r="AQ318" s="422" t="s">
        <v>744</v>
      </c>
      <c r="AR318" s="422" t="s">
        <v>352</v>
      </c>
      <c r="AS318" s="422"/>
      <c r="AT318" s="446" t="s">
        <v>353</v>
      </c>
    </row>
    <row r="319" spans="1:46" ht="22.15" customHeight="1">
      <c r="A319" s="423">
        <f>IF(C319="",0,MAX($A$5:A318)+1)</f>
        <v>300</v>
      </c>
      <c r="B319" s="413"/>
      <c r="C319" s="363" t="s">
        <v>745</v>
      </c>
      <c r="D319" s="446" t="s">
        <v>52</v>
      </c>
      <c r="E319" s="329">
        <v>0.5</v>
      </c>
      <c r="F319" s="329">
        <v>0.5</v>
      </c>
      <c r="G319" s="329"/>
      <c r="H319" s="328">
        <f t="shared" si="24"/>
        <v>0</v>
      </c>
      <c r="I319" s="329">
        <f t="shared" si="25"/>
        <v>0.5</v>
      </c>
      <c r="J319" s="329">
        <f t="shared" si="26"/>
        <v>0</v>
      </c>
      <c r="K319" s="446" t="s">
        <v>52</v>
      </c>
      <c r="L319" s="329"/>
      <c r="M319" s="358"/>
      <c r="N319" s="358"/>
      <c r="O319" s="329"/>
      <c r="P319" s="358"/>
      <c r="Q319" s="334"/>
      <c r="R319" s="334"/>
      <c r="S319" s="358"/>
      <c r="T319" s="358"/>
      <c r="U319" s="358"/>
      <c r="V319" s="358"/>
      <c r="W319" s="358"/>
      <c r="X319" s="358"/>
      <c r="Y319" s="358"/>
      <c r="Z319" s="358"/>
      <c r="AA319" s="358"/>
      <c r="AB319" s="358"/>
      <c r="AC319" s="358"/>
      <c r="AD319" s="358"/>
      <c r="AE319" s="358"/>
      <c r="AF319" s="358"/>
      <c r="AG319" s="358"/>
      <c r="AH319" s="358"/>
      <c r="AI319" s="358"/>
      <c r="AJ319" s="358"/>
      <c r="AK319" s="358"/>
      <c r="AL319" s="358"/>
      <c r="AM319" s="358"/>
      <c r="AN319" s="358"/>
      <c r="AO319" s="358"/>
      <c r="AP319" s="329" t="s">
        <v>350</v>
      </c>
      <c r="AQ319" s="422"/>
      <c r="AR319" s="422"/>
      <c r="AS319" s="422" t="s">
        <v>746</v>
      </c>
      <c r="AT319" s="446" t="s">
        <v>353</v>
      </c>
    </row>
    <row r="320" spans="1:46" ht="22.15" customHeight="1">
      <c r="A320" s="423">
        <f>IF(C320="",0,MAX($A$5:A319)+1)</f>
        <v>301</v>
      </c>
      <c r="B320" s="413"/>
      <c r="C320" s="363" t="s">
        <v>747</v>
      </c>
      <c r="D320" s="446" t="s">
        <v>52</v>
      </c>
      <c r="E320" s="329">
        <v>0.5</v>
      </c>
      <c r="F320" s="329"/>
      <c r="G320" s="329">
        <v>0.5</v>
      </c>
      <c r="H320" s="328">
        <f t="shared" si="24"/>
        <v>0</v>
      </c>
      <c r="I320" s="329">
        <f t="shared" si="25"/>
        <v>0.5</v>
      </c>
      <c r="J320" s="329">
        <f t="shared" si="26"/>
        <v>0.5</v>
      </c>
      <c r="K320" s="329" t="str">
        <f t="shared" ref="K320:K362" si="28">IF(L320&lt;&gt;0,L$3&amp;", ","")&amp;IF(M320&lt;&gt;0,M$3&amp;", ","")&amp;IF(N320&lt;&gt;0,N$3&amp;", ","")&amp;IF(O320&lt;&gt;0,O$3&amp;", ","")&amp;IF(P320&lt;&gt;0,P$3&amp;", ","")&amp;IF(Q320&lt;&gt;0,Q$3&amp;", ","")&amp;IF(R320&lt;&gt;0,R$3&amp;", ","")&amp;IF(S320&lt;&gt;0,S$3&amp;", ","")&amp;IF(T320&lt;&gt;0,T$3&amp;", ","")&amp;IF(U320&lt;&gt;0,U$3&amp;", ","")&amp;IF(V320&lt;&gt;0,V$3&amp;", ","")&amp;IF(W320&lt;&gt;0,W$3&amp;", ","")&amp;IF(X320&lt;&gt;0,X$3&amp;", ","")&amp;IF(Y320&lt;&gt;0,Y$3&amp;", ","")&amp;IF(Z320&lt;&gt;0,Z$3&amp;", ","")&amp;IF(AA320&lt;&gt;0,AA$3&amp;", ","")&amp;IF(AB320&lt;&gt;0,AB$3&amp;", ","")&amp;IF(AC320&lt;&gt;0,AC$3&amp;", ","")&amp;IF(AD320&lt;&gt;0,AD$3&amp;", ","")&amp;IF(AE320&lt;&gt;0,AE$3&amp;", ","")&amp;IF(AF320&lt;&gt;0,AF$3&amp;", ","")&amp;IF(AG320&lt;&gt;0,AG$3&amp;", ","")&amp;IF(AH320&lt;&gt;0,AH$3&amp;", ","")&amp;IF(AI320&lt;&gt;0,AI$3&amp;", ","")&amp;IF(AJ320&lt;&gt;0,AJ$3&amp;", ","")&amp;IF(AK320&lt;&gt;0,AK$3&amp;", ","")&amp;IF(AL320&lt;&gt;0,AL$3&amp;", ","")&amp;IF(AM320&lt;&gt;0,AM$3&amp;", ","")&amp;IF(AN320&lt;&gt;0,AN$3&amp;", ","")</f>
        <v xml:space="preserve">RSN, </v>
      </c>
      <c r="L320" s="329"/>
      <c r="M320" s="358"/>
      <c r="N320" s="358"/>
      <c r="O320" s="329"/>
      <c r="P320" s="358"/>
      <c r="Q320" s="334"/>
      <c r="R320" s="334">
        <v>0.5</v>
      </c>
      <c r="S320" s="329"/>
      <c r="T320" s="329"/>
      <c r="U320" s="358"/>
      <c r="V320" s="358"/>
      <c r="W320" s="358"/>
      <c r="X320" s="358"/>
      <c r="Y320" s="358"/>
      <c r="Z320" s="358"/>
      <c r="AA320" s="358"/>
      <c r="AB320" s="358"/>
      <c r="AC320" s="358"/>
      <c r="AD320" s="358"/>
      <c r="AE320" s="358"/>
      <c r="AF320" s="358"/>
      <c r="AG320" s="358"/>
      <c r="AH320" s="358"/>
      <c r="AI320" s="358"/>
      <c r="AJ320" s="358"/>
      <c r="AK320" s="358"/>
      <c r="AL320" s="358"/>
      <c r="AM320" s="358"/>
      <c r="AN320" s="358"/>
      <c r="AO320" s="358"/>
      <c r="AP320" s="329" t="s">
        <v>350</v>
      </c>
      <c r="AQ320" s="422" t="s">
        <v>748</v>
      </c>
      <c r="AR320" s="422" t="s">
        <v>352</v>
      </c>
      <c r="AS320" s="422"/>
      <c r="AT320" s="446" t="s">
        <v>353</v>
      </c>
    </row>
    <row r="321" spans="1:46" ht="22.15" customHeight="1">
      <c r="A321" s="423">
        <f>IF(C321="",0,MAX($A$5:A320)+1)</f>
        <v>302</v>
      </c>
      <c r="B321" s="413">
        <v>15</v>
      </c>
      <c r="C321" s="427" t="s">
        <v>749</v>
      </c>
      <c r="D321" s="422" t="s">
        <v>52</v>
      </c>
      <c r="E321" s="429">
        <v>0.2757</v>
      </c>
      <c r="F321" s="429"/>
      <c r="G321" s="429"/>
      <c r="H321" s="328">
        <f t="shared" si="24"/>
        <v>0</v>
      </c>
      <c r="I321" s="329">
        <f t="shared" si="25"/>
        <v>0.2757</v>
      </c>
      <c r="J321" s="329">
        <f t="shared" si="26"/>
        <v>0.2757</v>
      </c>
      <c r="K321" s="329" t="str">
        <f t="shared" si="28"/>
        <v xml:space="preserve">CLN, </v>
      </c>
      <c r="L321" s="429"/>
      <c r="M321" s="429"/>
      <c r="N321" s="429"/>
      <c r="O321" s="429"/>
      <c r="P321" s="429">
        <v>0.2757</v>
      </c>
      <c r="Q321" s="333"/>
      <c r="R321" s="333"/>
      <c r="S321" s="429"/>
      <c r="T321" s="429"/>
      <c r="U321" s="429"/>
      <c r="V321" s="429"/>
      <c r="W321" s="429"/>
      <c r="X321" s="429"/>
      <c r="Y321" s="429"/>
      <c r="Z321" s="429"/>
      <c r="AA321" s="429"/>
      <c r="AB321" s="429"/>
      <c r="AC321" s="429"/>
      <c r="AD321" s="429"/>
      <c r="AE321" s="429"/>
      <c r="AF321" s="429"/>
      <c r="AG321" s="429"/>
      <c r="AH321" s="429"/>
      <c r="AI321" s="429"/>
      <c r="AJ321" s="429"/>
      <c r="AK321" s="429"/>
      <c r="AL321" s="429"/>
      <c r="AM321" s="429"/>
      <c r="AN321" s="429"/>
      <c r="AO321" s="429"/>
      <c r="AP321" s="429" t="s">
        <v>355</v>
      </c>
      <c r="AQ321" s="422"/>
      <c r="AR321" s="422"/>
      <c r="AS321" s="422"/>
      <c r="AT321" s="446" t="s">
        <v>345</v>
      </c>
    </row>
    <row r="322" spans="1:46" ht="22.15" customHeight="1">
      <c r="A322" s="423">
        <f>IF(C322="",0,MAX($A$5:A321)+1)</f>
        <v>303</v>
      </c>
      <c r="B322" s="413">
        <v>31</v>
      </c>
      <c r="C322" s="427" t="s">
        <v>750</v>
      </c>
      <c r="D322" s="422" t="s">
        <v>52</v>
      </c>
      <c r="E322" s="429">
        <v>0.79559999999999997</v>
      </c>
      <c r="F322" s="429"/>
      <c r="G322" s="429"/>
      <c r="H322" s="328">
        <f t="shared" si="24"/>
        <v>0</v>
      </c>
      <c r="I322" s="329">
        <f t="shared" si="25"/>
        <v>0.79559999999999997</v>
      </c>
      <c r="J322" s="329">
        <f t="shared" si="26"/>
        <v>0.79559999999999997</v>
      </c>
      <c r="K322" s="329" t="str">
        <f t="shared" si="28"/>
        <v xml:space="preserve">CSD, </v>
      </c>
      <c r="L322" s="429"/>
      <c r="M322" s="429"/>
      <c r="N322" s="429"/>
      <c r="O322" s="429"/>
      <c r="P322" s="429"/>
      <c r="Q322" s="333"/>
      <c r="R322" s="333"/>
      <c r="S322" s="429"/>
      <c r="T322" s="429"/>
      <c r="U322" s="429"/>
      <c r="V322" s="429"/>
      <c r="W322" s="429"/>
      <c r="X322" s="429"/>
      <c r="Y322" s="429"/>
      <c r="Z322" s="429"/>
      <c r="AA322" s="429"/>
      <c r="AB322" s="429"/>
      <c r="AC322" s="429"/>
      <c r="AD322" s="429"/>
      <c r="AE322" s="429"/>
      <c r="AF322" s="429"/>
      <c r="AG322" s="429"/>
      <c r="AH322" s="429"/>
      <c r="AI322" s="429"/>
      <c r="AJ322" s="429"/>
      <c r="AK322" s="429"/>
      <c r="AL322" s="429">
        <v>0.79559999999999997</v>
      </c>
      <c r="AM322" s="429"/>
      <c r="AN322" s="429"/>
      <c r="AO322" s="429"/>
      <c r="AP322" s="429" t="s">
        <v>355</v>
      </c>
      <c r="AQ322" s="422"/>
      <c r="AR322" s="422"/>
      <c r="AS322" s="422"/>
      <c r="AT322" s="446" t="s">
        <v>345</v>
      </c>
    </row>
    <row r="323" spans="1:46" ht="22.15" customHeight="1">
      <c r="A323" s="423">
        <f>IF(C323="",0,MAX($A$5:A322)+1)</f>
        <v>304</v>
      </c>
      <c r="B323" s="413">
        <v>19</v>
      </c>
      <c r="C323" s="427" t="s">
        <v>751</v>
      </c>
      <c r="D323" s="422" t="s">
        <v>52</v>
      </c>
      <c r="E323" s="429">
        <v>0.65529999999999999</v>
      </c>
      <c r="F323" s="429"/>
      <c r="G323" s="429"/>
      <c r="H323" s="328">
        <f t="shared" si="24"/>
        <v>0</v>
      </c>
      <c r="I323" s="329">
        <f t="shared" si="25"/>
        <v>0.65529999999999999</v>
      </c>
      <c r="J323" s="329">
        <f t="shared" si="26"/>
        <v>0.65529999999999999</v>
      </c>
      <c r="K323" s="329" t="str">
        <f t="shared" si="28"/>
        <v xml:space="preserve">CLN, </v>
      </c>
      <c r="L323" s="429"/>
      <c r="M323" s="429"/>
      <c r="N323" s="429"/>
      <c r="O323" s="429"/>
      <c r="P323" s="429">
        <v>0.65529999999999999</v>
      </c>
      <c r="Q323" s="429"/>
      <c r="R323" s="429"/>
      <c r="S323" s="429"/>
      <c r="T323" s="429"/>
      <c r="U323" s="429"/>
      <c r="V323" s="429"/>
      <c r="W323" s="429"/>
      <c r="X323" s="429"/>
      <c r="Y323" s="429"/>
      <c r="Z323" s="429"/>
      <c r="AA323" s="429"/>
      <c r="AB323" s="429"/>
      <c r="AC323" s="429"/>
      <c r="AD323" s="429"/>
      <c r="AE323" s="429"/>
      <c r="AF323" s="429"/>
      <c r="AG323" s="429"/>
      <c r="AH323" s="429"/>
      <c r="AI323" s="429"/>
      <c r="AJ323" s="429"/>
      <c r="AK323" s="429"/>
      <c r="AL323" s="429"/>
      <c r="AM323" s="429"/>
      <c r="AN323" s="429"/>
      <c r="AO323" s="429"/>
      <c r="AP323" s="429" t="s">
        <v>360</v>
      </c>
      <c r="AQ323" s="422"/>
      <c r="AR323" s="422"/>
      <c r="AS323" s="422"/>
      <c r="AT323" s="422" t="s">
        <v>345</v>
      </c>
    </row>
    <row r="324" spans="1:46" ht="22.15" customHeight="1">
      <c r="A324" s="423">
        <f>IF(C324="",0,MAX($A$5:A323)+1)</f>
        <v>305</v>
      </c>
      <c r="B324" s="413">
        <v>35</v>
      </c>
      <c r="C324" s="363" t="s">
        <v>752</v>
      </c>
      <c r="D324" s="446" t="s">
        <v>52</v>
      </c>
      <c r="E324" s="329">
        <v>0.5897</v>
      </c>
      <c r="F324" s="329"/>
      <c r="G324" s="329"/>
      <c r="H324" s="328">
        <f t="shared" si="24"/>
        <v>0</v>
      </c>
      <c r="I324" s="329">
        <f t="shared" si="25"/>
        <v>0.5897</v>
      </c>
      <c r="J324" s="329">
        <f t="shared" si="26"/>
        <v>0.5897</v>
      </c>
      <c r="K324" s="329" t="str">
        <f t="shared" si="28"/>
        <v xml:space="preserve">ONT, </v>
      </c>
      <c r="L324" s="329"/>
      <c r="M324" s="358"/>
      <c r="N324" s="358"/>
      <c r="O324" s="358"/>
      <c r="P324" s="358"/>
      <c r="Q324" s="333"/>
      <c r="R324" s="333"/>
      <c r="S324" s="329"/>
      <c r="T324" s="329"/>
      <c r="U324" s="358"/>
      <c r="V324" s="358"/>
      <c r="W324" s="358"/>
      <c r="X324" s="329">
        <v>0.5897</v>
      </c>
      <c r="Y324" s="358"/>
      <c r="Z324" s="358"/>
      <c r="AA324" s="358"/>
      <c r="AB324" s="358"/>
      <c r="AC324" s="358"/>
      <c r="AD324" s="358"/>
      <c r="AE324" s="358"/>
      <c r="AF324" s="358"/>
      <c r="AG324" s="358"/>
      <c r="AH324" s="358"/>
      <c r="AI324" s="358"/>
      <c r="AJ324" s="358"/>
      <c r="AK324" s="358"/>
      <c r="AL324" s="358"/>
      <c r="AM324" s="358"/>
      <c r="AN324" s="358"/>
      <c r="AO324" s="358"/>
      <c r="AP324" s="329" t="s">
        <v>360</v>
      </c>
      <c r="AQ324" s="422"/>
      <c r="AR324" s="422"/>
      <c r="AS324" s="422"/>
      <c r="AT324" s="359" t="s">
        <v>345</v>
      </c>
    </row>
    <row r="325" spans="1:46" ht="22.15" customHeight="1">
      <c r="A325" s="423">
        <f>IF(C325="",0,MAX($A$5:A324)+1)</f>
        <v>306</v>
      </c>
      <c r="B325" s="413">
        <v>4</v>
      </c>
      <c r="C325" s="427" t="s">
        <v>753</v>
      </c>
      <c r="D325" s="422" t="s">
        <v>52</v>
      </c>
      <c r="E325" s="429">
        <v>0.76519999999999999</v>
      </c>
      <c r="F325" s="429">
        <v>2.0799999999999999E-2</v>
      </c>
      <c r="G325" s="429"/>
      <c r="H325" s="328">
        <f t="shared" si="24"/>
        <v>0</v>
      </c>
      <c r="I325" s="329">
        <f t="shared" si="25"/>
        <v>0.76519999999999999</v>
      </c>
      <c r="J325" s="329">
        <f t="shared" si="26"/>
        <v>0.74439999999999995</v>
      </c>
      <c r="K325" s="329" t="str">
        <f t="shared" si="28"/>
        <v xml:space="preserve">HNK, </v>
      </c>
      <c r="L325" s="429"/>
      <c r="M325" s="429"/>
      <c r="N325" s="429"/>
      <c r="O325" s="429">
        <v>0.74439999999999995</v>
      </c>
      <c r="P325" s="429"/>
      <c r="Q325" s="429"/>
      <c r="R325" s="429"/>
      <c r="S325" s="429"/>
      <c r="T325" s="429"/>
      <c r="U325" s="429"/>
      <c r="V325" s="429"/>
      <c r="W325" s="429"/>
      <c r="X325" s="429"/>
      <c r="Y325" s="429"/>
      <c r="Z325" s="429"/>
      <c r="AA325" s="429"/>
      <c r="AB325" s="429"/>
      <c r="AC325" s="429"/>
      <c r="AD325" s="429"/>
      <c r="AE325" s="429"/>
      <c r="AF325" s="429"/>
      <c r="AG325" s="429"/>
      <c r="AH325" s="429"/>
      <c r="AI325" s="429"/>
      <c r="AJ325" s="429"/>
      <c r="AK325" s="429"/>
      <c r="AL325" s="429"/>
      <c r="AM325" s="429"/>
      <c r="AN325" s="429"/>
      <c r="AO325" s="429"/>
      <c r="AP325" s="429" t="s">
        <v>362</v>
      </c>
      <c r="AQ325" s="422"/>
      <c r="AR325" s="422"/>
      <c r="AS325" s="422"/>
      <c r="AT325" s="422" t="s">
        <v>345</v>
      </c>
    </row>
    <row r="326" spans="1:46" ht="22.15" customHeight="1">
      <c r="A326" s="423">
        <f>IF(C326="",0,MAX($A$5:A325)+1)</f>
        <v>307</v>
      </c>
      <c r="B326" s="413"/>
      <c r="C326" s="427" t="s">
        <v>754</v>
      </c>
      <c r="D326" s="422" t="s">
        <v>52</v>
      </c>
      <c r="E326" s="429">
        <v>0.26</v>
      </c>
      <c r="F326" s="429"/>
      <c r="G326" s="429"/>
      <c r="H326" s="328">
        <f t="shared" si="24"/>
        <v>0</v>
      </c>
      <c r="I326" s="329">
        <f t="shared" si="25"/>
        <v>0.26</v>
      </c>
      <c r="J326" s="329">
        <f t="shared" si="26"/>
        <v>0.26</v>
      </c>
      <c r="K326" s="329" t="str">
        <f t="shared" si="28"/>
        <v xml:space="preserve">HNK, </v>
      </c>
      <c r="L326" s="429"/>
      <c r="M326" s="429"/>
      <c r="N326" s="429"/>
      <c r="O326" s="429">
        <v>0.26</v>
      </c>
      <c r="P326" s="429"/>
      <c r="Q326" s="429"/>
      <c r="R326" s="429"/>
      <c r="S326" s="429"/>
      <c r="T326" s="429"/>
      <c r="U326" s="429"/>
      <c r="V326" s="429"/>
      <c r="W326" s="429"/>
      <c r="X326" s="429"/>
      <c r="Y326" s="429"/>
      <c r="Z326" s="429"/>
      <c r="AA326" s="429"/>
      <c r="AB326" s="429"/>
      <c r="AC326" s="429"/>
      <c r="AD326" s="429"/>
      <c r="AE326" s="429"/>
      <c r="AF326" s="429"/>
      <c r="AG326" s="429"/>
      <c r="AH326" s="429"/>
      <c r="AI326" s="429"/>
      <c r="AJ326" s="429"/>
      <c r="AK326" s="429"/>
      <c r="AL326" s="429"/>
      <c r="AM326" s="429"/>
      <c r="AN326" s="429"/>
      <c r="AO326" s="429"/>
      <c r="AP326" s="429" t="s">
        <v>364</v>
      </c>
      <c r="AQ326" s="422"/>
      <c r="AR326" s="422"/>
      <c r="AS326" s="422"/>
      <c r="AT326" s="422" t="s">
        <v>345</v>
      </c>
    </row>
    <row r="327" spans="1:46" ht="22.15" customHeight="1">
      <c r="A327" s="423">
        <f>IF(C327="",0,MAX($A$5:A326)+1)</f>
        <v>308</v>
      </c>
      <c r="B327" s="413">
        <v>1</v>
      </c>
      <c r="C327" s="427" t="s">
        <v>755</v>
      </c>
      <c r="D327" s="422" t="s">
        <v>52</v>
      </c>
      <c r="E327" s="429">
        <v>0.42409999999999998</v>
      </c>
      <c r="F327" s="429"/>
      <c r="G327" s="429"/>
      <c r="H327" s="328">
        <f t="shared" si="24"/>
        <v>0</v>
      </c>
      <c r="I327" s="329">
        <f t="shared" si="25"/>
        <v>0.42409999999999998</v>
      </c>
      <c r="J327" s="329">
        <f t="shared" si="26"/>
        <v>0.42409999999999998</v>
      </c>
      <c r="K327" s="329" t="str">
        <f t="shared" si="28"/>
        <v xml:space="preserve">HNK, </v>
      </c>
      <c r="L327" s="329"/>
      <c r="M327" s="334"/>
      <c r="N327" s="334"/>
      <c r="O327" s="429">
        <v>0.42409999999999998</v>
      </c>
      <c r="P327" s="334"/>
      <c r="Q327" s="333"/>
      <c r="R327" s="333"/>
      <c r="S327" s="334"/>
      <c r="T327" s="334"/>
      <c r="U327" s="334"/>
      <c r="V327" s="334"/>
      <c r="W327" s="334"/>
      <c r="X327" s="334"/>
      <c r="Y327" s="334"/>
      <c r="Z327" s="334"/>
      <c r="AA327" s="334"/>
      <c r="AB327" s="334"/>
      <c r="AC327" s="334"/>
      <c r="AD327" s="334"/>
      <c r="AE327" s="334"/>
      <c r="AF327" s="334"/>
      <c r="AG327" s="334"/>
      <c r="AH327" s="334"/>
      <c r="AI327" s="334"/>
      <c r="AJ327" s="334"/>
      <c r="AK327" s="334"/>
      <c r="AL327" s="334"/>
      <c r="AM327" s="334"/>
      <c r="AN327" s="429"/>
      <c r="AO327" s="429"/>
      <c r="AP327" s="429" t="s">
        <v>366</v>
      </c>
      <c r="AQ327" s="422" t="s">
        <v>756</v>
      </c>
      <c r="AR327" s="422"/>
      <c r="AS327" s="422"/>
      <c r="AT327" s="422" t="s">
        <v>345</v>
      </c>
    </row>
    <row r="328" spans="1:46" ht="40.15" customHeight="1">
      <c r="A328" s="423">
        <f>IF(C328="",0,MAX($A$5:A327)+1)</f>
        <v>309</v>
      </c>
      <c r="B328" s="423">
        <v>15</v>
      </c>
      <c r="C328" s="332" t="s">
        <v>757</v>
      </c>
      <c r="D328" s="423" t="s">
        <v>52</v>
      </c>
      <c r="E328" s="429">
        <v>1.5299999999999998</v>
      </c>
      <c r="F328" s="429"/>
      <c r="G328" s="429"/>
      <c r="H328" s="328">
        <f t="shared" si="24"/>
        <v>0</v>
      </c>
      <c r="I328" s="329">
        <f t="shared" si="25"/>
        <v>1.5299999999999998</v>
      </c>
      <c r="J328" s="329">
        <f t="shared" si="26"/>
        <v>1.5299999999999998</v>
      </c>
      <c r="K328" s="329" t="str">
        <f t="shared" si="28"/>
        <v xml:space="preserve">LUC, LUK, NTS, DGT, SON, </v>
      </c>
      <c r="L328" s="429">
        <v>0.57999999999999996</v>
      </c>
      <c r="M328" s="429">
        <v>0.76</v>
      </c>
      <c r="N328" s="429"/>
      <c r="O328" s="429"/>
      <c r="P328" s="429"/>
      <c r="Q328" s="333"/>
      <c r="R328" s="333"/>
      <c r="S328" s="429"/>
      <c r="T328" s="429"/>
      <c r="U328" s="429"/>
      <c r="V328" s="429"/>
      <c r="W328" s="429">
        <v>0.03</v>
      </c>
      <c r="X328" s="429"/>
      <c r="Y328" s="429"/>
      <c r="Z328" s="429"/>
      <c r="AA328" s="429"/>
      <c r="AB328" s="429"/>
      <c r="AC328" s="429">
        <v>0.02</v>
      </c>
      <c r="AD328" s="429"/>
      <c r="AE328" s="429"/>
      <c r="AF328" s="429"/>
      <c r="AG328" s="429"/>
      <c r="AH328" s="429"/>
      <c r="AI328" s="429"/>
      <c r="AJ328" s="429"/>
      <c r="AK328" s="429">
        <v>0.14000000000000001</v>
      </c>
      <c r="AL328" s="429"/>
      <c r="AM328" s="429"/>
      <c r="AN328" s="429"/>
      <c r="AO328" s="429"/>
      <c r="AP328" s="429" t="s">
        <v>368</v>
      </c>
      <c r="AQ328" s="384" t="s">
        <v>758</v>
      </c>
      <c r="AR328" s="422"/>
      <c r="AS328" s="422"/>
      <c r="AT328" s="422" t="s">
        <v>345</v>
      </c>
    </row>
    <row r="329" spans="1:46" ht="22.15" customHeight="1">
      <c r="A329" s="423">
        <f>IF(C329="",0,MAX($A$5:A328)+1)</f>
        <v>310</v>
      </c>
      <c r="B329" s="413">
        <v>21</v>
      </c>
      <c r="C329" s="363" t="s">
        <v>759</v>
      </c>
      <c r="D329" s="337" t="s">
        <v>52</v>
      </c>
      <c r="E329" s="334">
        <v>1.456</v>
      </c>
      <c r="F329" s="329"/>
      <c r="G329" s="334"/>
      <c r="H329" s="328">
        <f t="shared" si="24"/>
        <v>0</v>
      </c>
      <c r="I329" s="329">
        <f t="shared" si="25"/>
        <v>1.456</v>
      </c>
      <c r="J329" s="329">
        <f t="shared" si="26"/>
        <v>1.456</v>
      </c>
      <c r="K329" s="329" t="str">
        <f t="shared" si="28"/>
        <v xml:space="preserve">HNK, RST, </v>
      </c>
      <c r="L329" s="329"/>
      <c r="M329" s="334"/>
      <c r="N329" s="334"/>
      <c r="O329" s="334">
        <v>0.23319999999999999</v>
      </c>
      <c r="P329" s="334"/>
      <c r="Q329" s="334"/>
      <c r="R329" s="334"/>
      <c r="S329" s="334">
        <v>1.2227999999999999</v>
      </c>
      <c r="T329" s="334"/>
      <c r="U329" s="334"/>
      <c r="V329" s="334"/>
      <c r="W329" s="334"/>
      <c r="X329" s="334"/>
      <c r="Y329" s="334"/>
      <c r="Z329" s="334"/>
      <c r="AA329" s="334"/>
      <c r="AB329" s="334"/>
      <c r="AC329" s="334"/>
      <c r="AD329" s="334"/>
      <c r="AE329" s="334"/>
      <c r="AF329" s="334"/>
      <c r="AG329" s="334"/>
      <c r="AH329" s="334"/>
      <c r="AI329" s="334"/>
      <c r="AJ329" s="334"/>
      <c r="AK329" s="334"/>
      <c r="AL329" s="334"/>
      <c r="AM329" s="334"/>
      <c r="AN329" s="334"/>
      <c r="AO329" s="334"/>
      <c r="AP329" s="334" t="s">
        <v>373</v>
      </c>
      <c r="AQ329" s="422"/>
      <c r="AR329" s="422"/>
      <c r="AS329" s="422"/>
      <c r="AT329" s="359" t="s">
        <v>345</v>
      </c>
    </row>
    <row r="330" spans="1:46" ht="22.15" customHeight="1">
      <c r="A330" s="423">
        <f>IF(C330="",0,MAX($A$5:A329)+1)</f>
        <v>311</v>
      </c>
      <c r="B330" s="413">
        <v>10</v>
      </c>
      <c r="C330" s="427" t="s">
        <v>760</v>
      </c>
      <c r="D330" s="422" t="s">
        <v>52</v>
      </c>
      <c r="E330" s="429">
        <v>7.3200000000000001E-2</v>
      </c>
      <c r="F330" s="429"/>
      <c r="G330" s="429"/>
      <c r="H330" s="328">
        <f t="shared" si="24"/>
        <v>0</v>
      </c>
      <c r="I330" s="329">
        <f t="shared" si="25"/>
        <v>7.3200000000000001E-2</v>
      </c>
      <c r="J330" s="329">
        <f t="shared" si="26"/>
        <v>7.3200000000000001E-2</v>
      </c>
      <c r="K330" s="329" t="str">
        <f t="shared" si="28"/>
        <v xml:space="preserve">LUC, DGD, </v>
      </c>
      <c r="L330" s="429">
        <v>2.0799999999999999E-2</v>
      </c>
      <c r="M330" s="429"/>
      <c r="N330" s="429"/>
      <c r="O330" s="429"/>
      <c r="P330" s="429"/>
      <c r="Q330" s="333"/>
      <c r="R330" s="333"/>
      <c r="S330" s="429"/>
      <c r="T330" s="429"/>
      <c r="U330" s="429"/>
      <c r="V330" s="429"/>
      <c r="W330" s="429"/>
      <c r="X330" s="429"/>
      <c r="Y330" s="429"/>
      <c r="Z330" s="429"/>
      <c r="AA330" s="429"/>
      <c r="AB330" s="429"/>
      <c r="AC330" s="429"/>
      <c r="AD330" s="429"/>
      <c r="AE330" s="429"/>
      <c r="AF330" s="429"/>
      <c r="AG330" s="429"/>
      <c r="AH330" s="429">
        <v>5.2400000000000002E-2</v>
      </c>
      <c r="AI330" s="429"/>
      <c r="AJ330" s="429"/>
      <c r="AK330" s="429"/>
      <c r="AL330" s="429"/>
      <c r="AM330" s="429"/>
      <c r="AN330" s="429"/>
      <c r="AO330" s="429"/>
      <c r="AP330" s="429" t="s">
        <v>378</v>
      </c>
      <c r="AQ330" s="422"/>
      <c r="AR330" s="422"/>
      <c r="AS330" s="422"/>
      <c r="AT330" s="422" t="s">
        <v>345</v>
      </c>
    </row>
    <row r="331" spans="1:46" ht="22.15" customHeight="1">
      <c r="A331" s="423">
        <f>IF(C331="",0,MAX($A$5:A330)+1)</f>
        <v>312</v>
      </c>
      <c r="B331" s="413">
        <v>19</v>
      </c>
      <c r="C331" s="427" t="s">
        <v>761</v>
      </c>
      <c r="D331" s="422" t="s">
        <v>52</v>
      </c>
      <c r="E331" s="429">
        <v>0.22309999999999999</v>
      </c>
      <c r="F331" s="429"/>
      <c r="G331" s="429"/>
      <c r="H331" s="328">
        <f t="shared" si="24"/>
        <v>0</v>
      </c>
      <c r="I331" s="329">
        <f t="shared" si="25"/>
        <v>0.22309999999999999</v>
      </c>
      <c r="J331" s="329">
        <f t="shared" si="26"/>
        <v>0.22309999999999999</v>
      </c>
      <c r="K331" s="329" t="str">
        <f t="shared" si="28"/>
        <v xml:space="preserve">HNK, RSN, </v>
      </c>
      <c r="L331" s="429"/>
      <c r="M331" s="429"/>
      <c r="N331" s="429"/>
      <c r="O331" s="429">
        <v>0.1744</v>
      </c>
      <c r="P331" s="429"/>
      <c r="Q331" s="333"/>
      <c r="R331" s="333">
        <v>4.87E-2</v>
      </c>
      <c r="S331" s="429"/>
      <c r="T331" s="429"/>
      <c r="U331" s="429"/>
      <c r="V331" s="429"/>
      <c r="W331" s="429"/>
      <c r="X331" s="429"/>
      <c r="Y331" s="429"/>
      <c r="Z331" s="429"/>
      <c r="AA331" s="429"/>
      <c r="AB331" s="429"/>
      <c r="AC331" s="429"/>
      <c r="AD331" s="429"/>
      <c r="AE331" s="429"/>
      <c r="AF331" s="429"/>
      <c r="AG331" s="429"/>
      <c r="AH331" s="429"/>
      <c r="AI331" s="429"/>
      <c r="AJ331" s="429"/>
      <c r="AK331" s="429"/>
      <c r="AL331" s="429"/>
      <c r="AM331" s="429"/>
      <c r="AN331" s="429"/>
      <c r="AO331" s="429"/>
      <c r="AP331" s="429" t="s">
        <v>378</v>
      </c>
      <c r="AQ331" s="422"/>
      <c r="AR331" s="422"/>
      <c r="AS331" s="422"/>
      <c r="AT331" s="422" t="s">
        <v>345</v>
      </c>
    </row>
    <row r="332" spans="1:46" s="370" customFormat="1" ht="22.15" customHeight="1">
      <c r="A332" s="365" t="s">
        <v>730</v>
      </c>
      <c r="B332" s="366"/>
      <c r="C332" s="425" t="s">
        <v>762</v>
      </c>
      <c r="D332" s="379"/>
      <c r="E332" s="380"/>
      <c r="F332" s="380"/>
      <c r="G332" s="380"/>
      <c r="H332" s="328">
        <f t="shared" si="24"/>
        <v>0</v>
      </c>
      <c r="I332" s="329">
        <f t="shared" si="25"/>
        <v>0</v>
      </c>
      <c r="J332" s="329">
        <f t="shared" si="26"/>
        <v>0</v>
      </c>
      <c r="K332" s="329" t="str">
        <f t="shared" si="28"/>
        <v/>
      </c>
      <c r="L332" s="380"/>
      <c r="M332" s="426"/>
      <c r="N332" s="426"/>
      <c r="O332" s="426"/>
      <c r="P332" s="426"/>
      <c r="Q332" s="381"/>
      <c r="R332" s="381"/>
      <c r="S332" s="426"/>
      <c r="T332" s="426"/>
      <c r="U332" s="426"/>
      <c r="V332" s="426"/>
      <c r="W332" s="426"/>
      <c r="X332" s="426"/>
      <c r="Y332" s="426"/>
      <c r="Z332" s="426"/>
      <c r="AA332" s="426"/>
      <c r="AB332" s="426"/>
      <c r="AC332" s="426"/>
      <c r="AD332" s="426"/>
      <c r="AE332" s="426"/>
      <c r="AF332" s="426"/>
      <c r="AG332" s="426"/>
      <c r="AH332" s="380"/>
      <c r="AI332" s="380"/>
      <c r="AJ332" s="426"/>
      <c r="AK332" s="426"/>
      <c r="AL332" s="426"/>
      <c r="AM332" s="426"/>
      <c r="AN332" s="426"/>
      <c r="AO332" s="426"/>
      <c r="AP332" s="380"/>
      <c r="AQ332" s="368"/>
      <c r="AR332" s="368"/>
      <c r="AS332" s="368"/>
      <c r="AT332" s="411"/>
    </row>
    <row r="333" spans="1:46" ht="22.15" customHeight="1">
      <c r="A333" s="423">
        <f>IF(C333="",0,MAX($A$5:A332)+1)</f>
        <v>313</v>
      </c>
      <c r="B333" s="371"/>
      <c r="C333" s="332" t="s">
        <v>763</v>
      </c>
      <c r="D333" s="423" t="s">
        <v>47</v>
      </c>
      <c r="E333" s="333">
        <v>0.01</v>
      </c>
      <c r="F333" s="333"/>
      <c r="G333" s="333"/>
      <c r="H333" s="328">
        <f t="shared" si="24"/>
        <v>0</v>
      </c>
      <c r="I333" s="329">
        <f t="shared" si="25"/>
        <v>0.01</v>
      </c>
      <c r="J333" s="329">
        <f t="shared" si="26"/>
        <v>0.01</v>
      </c>
      <c r="K333" s="329" t="str">
        <f t="shared" si="28"/>
        <v xml:space="preserve">HNK, </v>
      </c>
      <c r="L333" s="333"/>
      <c r="M333" s="333"/>
      <c r="N333" s="333"/>
      <c r="O333" s="333">
        <v>0.01</v>
      </c>
      <c r="P333" s="333"/>
      <c r="Q333" s="333"/>
      <c r="R333" s="333"/>
      <c r="S333" s="333"/>
      <c r="T333" s="333"/>
      <c r="U333" s="333"/>
      <c r="V333" s="333"/>
      <c r="W333" s="333"/>
      <c r="X333" s="333"/>
      <c r="Y333" s="333"/>
      <c r="Z333" s="333"/>
      <c r="AA333" s="333"/>
      <c r="AB333" s="333"/>
      <c r="AC333" s="333"/>
      <c r="AD333" s="333"/>
      <c r="AE333" s="333"/>
      <c r="AF333" s="333"/>
      <c r="AG333" s="333"/>
      <c r="AH333" s="333"/>
      <c r="AI333" s="333"/>
      <c r="AJ333" s="333"/>
      <c r="AK333" s="333"/>
      <c r="AL333" s="333"/>
      <c r="AM333" s="333"/>
      <c r="AN333" s="333"/>
      <c r="AO333" s="333"/>
      <c r="AP333" s="333" t="s">
        <v>347</v>
      </c>
      <c r="AQ333" s="384"/>
      <c r="AR333" s="384"/>
      <c r="AS333" s="423"/>
      <c r="AT333" s="384" t="s">
        <v>353</v>
      </c>
    </row>
    <row r="334" spans="1:46" ht="22.15" customHeight="1">
      <c r="A334" s="423">
        <f>IF(C334="",0,MAX($A$5:A333)+1)</f>
        <v>314</v>
      </c>
      <c r="B334" s="371"/>
      <c r="C334" s="332" t="s">
        <v>764</v>
      </c>
      <c r="D334" s="423" t="s">
        <v>47</v>
      </c>
      <c r="E334" s="333">
        <v>0.01</v>
      </c>
      <c r="F334" s="333"/>
      <c r="G334" s="333"/>
      <c r="H334" s="328">
        <f t="shared" si="24"/>
        <v>0</v>
      </c>
      <c r="I334" s="329">
        <f t="shared" si="25"/>
        <v>0.01</v>
      </c>
      <c r="J334" s="329">
        <f t="shared" si="26"/>
        <v>0.01</v>
      </c>
      <c r="K334" s="329" t="str">
        <f t="shared" si="28"/>
        <v xml:space="preserve">HNK, </v>
      </c>
      <c r="L334" s="333"/>
      <c r="M334" s="333"/>
      <c r="N334" s="333"/>
      <c r="O334" s="333">
        <v>0.01</v>
      </c>
      <c r="P334" s="333"/>
      <c r="Q334" s="333"/>
      <c r="R334" s="333"/>
      <c r="S334" s="333"/>
      <c r="T334" s="333"/>
      <c r="U334" s="333"/>
      <c r="V334" s="333"/>
      <c r="W334" s="333"/>
      <c r="X334" s="333"/>
      <c r="Y334" s="333"/>
      <c r="Z334" s="333"/>
      <c r="AA334" s="333"/>
      <c r="AB334" s="333"/>
      <c r="AC334" s="333"/>
      <c r="AD334" s="333"/>
      <c r="AE334" s="333"/>
      <c r="AF334" s="333"/>
      <c r="AG334" s="333"/>
      <c r="AH334" s="333"/>
      <c r="AI334" s="333"/>
      <c r="AJ334" s="333"/>
      <c r="AK334" s="333"/>
      <c r="AL334" s="333"/>
      <c r="AM334" s="333"/>
      <c r="AN334" s="333"/>
      <c r="AO334" s="333"/>
      <c r="AP334" s="333" t="s">
        <v>347</v>
      </c>
      <c r="AQ334" s="384"/>
      <c r="AR334" s="384"/>
      <c r="AS334" s="423"/>
      <c r="AT334" s="384" t="s">
        <v>353</v>
      </c>
    </row>
    <row r="335" spans="1:46" ht="22.15" customHeight="1">
      <c r="A335" s="423">
        <f>IF(C335="",0,MAX($A$5:A334)+1)</f>
        <v>315</v>
      </c>
      <c r="B335" s="371"/>
      <c r="C335" s="332" t="s">
        <v>765</v>
      </c>
      <c r="D335" s="423" t="s">
        <v>47</v>
      </c>
      <c r="E335" s="333">
        <v>0.01</v>
      </c>
      <c r="F335" s="333"/>
      <c r="G335" s="333"/>
      <c r="H335" s="328">
        <f t="shared" si="24"/>
        <v>0</v>
      </c>
      <c r="I335" s="329">
        <f t="shared" si="25"/>
        <v>0.01</v>
      </c>
      <c r="J335" s="329">
        <f t="shared" si="26"/>
        <v>0.01</v>
      </c>
      <c r="K335" s="329" t="str">
        <f t="shared" si="28"/>
        <v xml:space="preserve">HNK, </v>
      </c>
      <c r="L335" s="333"/>
      <c r="M335" s="333"/>
      <c r="N335" s="333"/>
      <c r="O335" s="333">
        <v>0.01</v>
      </c>
      <c r="P335" s="333"/>
      <c r="Q335" s="333"/>
      <c r="R335" s="333"/>
      <c r="S335" s="333"/>
      <c r="T335" s="333"/>
      <c r="U335" s="333"/>
      <c r="V335" s="333"/>
      <c r="W335" s="333"/>
      <c r="X335" s="333"/>
      <c r="Y335" s="333"/>
      <c r="Z335" s="333"/>
      <c r="AA335" s="333"/>
      <c r="AB335" s="333"/>
      <c r="AC335" s="333"/>
      <c r="AD335" s="333"/>
      <c r="AE335" s="333"/>
      <c r="AF335" s="333"/>
      <c r="AG335" s="333"/>
      <c r="AH335" s="333"/>
      <c r="AI335" s="333"/>
      <c r="AJ335" s="333"/>
      <c r="AK335" s="333"/>
      <c r="AL335" s="333"/>
      <c r="AM335" s="333"/>
      <c r="AN335" s="333"/>
      <c r="AO335" s="333"/>
      <c r="AP335" s="333" t="s">
        <v>347</v>
      </c>
      <c r="AQ335" s="384"/>
      <c r="AR335" s="384"/>
      <c r="AS335" s="423"/>
      <c r="AT335" s="384" t="s">
        <v>353</v>
      </c>
    </row>
    <row r="336" spans="1:46" ht="22.15" customHeight="1">
      <c r="A336" s="423">
        <f>IF(C336="",0,MAX($A$5:A335)+1)</f>
        <v>316</v>
      </c>
      <c r="B336" s="371"/>
      <c r="C336" s="332" t="s">
        <v>766</v>
      </c>
      <c r="D336" s="423" t="s">
        <v>47</v>
      </c>
      <c r="E336" s="333">
        <v>0.01</v>
      </c>
      <c r="F336" s="333"/>
      <c r="G336" s="333"/>
      <c r="H336" s="328">
        <f t="shared" si="24"/>
        <v>0</v>
      </c>
      <c r="I336" s="329">
        <f t="shared" si="25"/>
        <v>0.01</v>
      </c>
      <c r="J336" s="329">
        <f t="shared" si="26"/>
        <v>0.01</v>
      </c>
      <c r="K336" s="329" t="str">
        <f t="shared" si="28"/>
        <v xml:space="preserve">HNK, </v>
      </c>
      <c r="L336" s="333"/>
      <c r="M336" s="333"/>
      <c r="N336" s="333"/>
      <c r="O336" s="333">
        <v>0.01</v>
      </c>
      <c r="P336" s="333"/>
      <c r="Q336" s="333"/>
      <c r="R336" s="333"/>
      <c r="S336" s="333"/>
      <c r="T336" s="333"/>
      <c r="U336" s="333"/>
      <c r="V336" s="333"/>
      <c r="W336" s="333"/>
      <c r="X336" s="333"/>
      <c r="Y336" s="333"/>
      <c r="Z336" s="333"/>
      <c r="AA336" s="333"/>
      <c r="AB336" s="333"/>
      <c r="AC336" s="333"/>
      <c r="AD336" s="333"/>
      <c r="AE336" s="333"/>
      <c r="AF336" s="333"/>
      <c r="AG336" s="333"/>
      <c r="AH336" s="333"/>
      <c r="AI336" s="333"/>
      <c r="AJ336" s="333"/>
      <c r="AK336" s="333"/>
      <c r="AL336" s="333"/>
      <c r="AM336" s="333"/>
      <c r="AN336" s="333"/>
      <c r="AO336" s="333"/>
      <c r="AP336" s="333" t="s">
        <v>347</v>
      </c>
      <c r="AQ336" s="384"/>
      <c r="AR336" s="384"/>
      <c r="AS336" s="423"/>
      <c r="AT336" s="384" t="s">
        <v>353</v>
      </c>
    </row>
    <row r="337" spans="1:46" ht="22.15" customHeight="1">
      <c r="A337" s="423">
        <f>IF(C337="",0,MAX($A$5:A336)+1)</f>
        <v>317</v>
      </c>
      <c r="B337" s="389"/>
      <c r="C337" s="363" t="s">
        <v>767</v>
      </c>
      <c r="D337" s="422" t="s">
        <v>47</v>
      </c>
      <c r="E337" s="429">
        <v>11</v>
      </c>
      <c r="F337" s="429"/>
      <c r="G337" s="429">
        <v>11</v>
      </c>
      <c r="H337" s="328">
        <f t="shared" si="24"/>
        <v>0</v>
      </c>
      <c r="I337" s="329">
        <f t="shared" si="25"/>
        <v>11</v>
      </c>
      <c r="J337" s="329">
        <f t="shared" si="26"/>
        <v>11</v>
      </c>
      <c r="K337" s="329" t="str">
        <f t="shared" si="28"/>
        <v xml:space="preserve">LUK, RSN, </v>
      </c>
      <c r="L337" s="329"/>
      <c r="M337" s="358">
        <v>0.3</v>
      </c>
      <c r="N337" s="358"/>
      <c r="O337" s="358"/>
      <c r="P337" s="358"/>
      <c r="Q337" s="334"/>
      <c r="R337" s="358">
        <v>10.7</v>
      </c>
      <c r="S337" s="358"/>
      <c r="T337" s="358"/>
      <c r="U337" s="358"/>
      <c r="V337" s="358"/>
      <c r="W337" s="358"/>
      <c r="X337" s="358"/>
      <c r="Y337" s="358"/>
      <c r="Z337" s="358"/>
      <c r="AA337" s="358"/>
      <c r="AB337" s="358"/>
      <c r="AC337" s="358"/>
      <c r="AD337" s="358"/>
      <c r="AE337" s="358"/>
      <c r="AF337" s="358"/>
      <c r="AG337" s="358"/>
      <c r="AH337" s="358"/>
      <c r="AI337" s="358"/>
      <c r="AJ337" s="358"/>
      <c r="AK337" s="358"/>
      <c r="AL337" s="358"/>
      <c r="AM337" s="358"/>
      <c r="AN337" s="358"/>
      <c r="AO337" s="358"/>
      <c r="AP337" s="429" t="s">
        <v>350</v>
      </c>
      <c r="AQ337" s="422" t="s">
        <v>768</v>
      </c>
      <c r="AR337" s="422"/>
      <c r="AS337" s="422"/>
      <c r="AT337" s="446" t="s">
        <v>353</v>
      </c>
    </row>
    <row r="338" spans="1:46" ht="63.6" customHeight="1">
      <c r="A338" s="423">
        <f>IF(C338="",0,MAX($A$5:A337)+1)</f>
        <v>318</v>
      </c>
      <c r="B338" s="413">
        <v>6</v>
      </c>
      <c r="C338" s="427" t="s">
        <v>769</v>
      </c>
      <c r="D338" s="422" t="s">
        <v>47</v>
      </c>
      <c r="E338" s="429">
        <v>23.48</v>
      </c>
      <c r="F338" s="429"/>
      <c r="G338" s="429"/>
      <c r="H338" s="328">
        <f t="shared" si="24"/>
        <v>0</v>
      </c>
      <c r="I338" s="329">
        <f t="shared" si="25"/>
        <v>23.48</v>
      </c>
      <c r="J338" s="329">
        <f t="shared" si="26"/>
        <v>23.48</v>
      </c>
      <c r="K338" s="329" t="str">
        <f t="shared" si="28"/>
        <v xml:space="preserve">LUK, HNK, CLN, RSN, RST, ONT, DGT, NTS, SON, CSD, </v>
      </c>
      <c r="L338" s="429"/>
      <c r="M338" s="429">
        <v>5.61</v>
      </c>
      <c r="N338" s="429"/>
      <c r="O338" s="429">
        <v>2.23</v>
      </c>
      <c r="P338" s="429">
        <v>7.0000000000000007E-2</v>
      </c>
      <c r="Q338" s="429"/>
      <c r="R338" s="429">
        <v>0.03</v>
      </c>
      <c r="S338" s="429">
        <v>0.39</v>
      </c>
      <c r="T338" s="429"/>
      <c r="U338" s="429"/>
      <c r="V338" s="429"/>
      <c r="W338" s="429"/>
      <c r="X338" s="429">
        <v>0.93</v>
      </c>
      <c r="Y338" s="429"/>
      <c r="Z338" s="429"/>
      <c r="AA338" s="429"/>
      <c r="AB338" s="429"/>
      <c r="AC338" s="429">
        <v>0.44</v>
      </c>
      <c r="AD338" s="429"/>
      <c r="AE338" s="429">
        <v>0.04</v>
      </c>
      <c r="AF338" s="429"/>
      <c r="AG338" s="429"/>
      <c r="AH338" s="429"/>
      <c r="AI338" s="429"/>
      <c r="AJ338" s="429"/>
      <c r="AK338" s="429">
        <v>1.58</v>
      </c>
      <c r="AL338" s="429">
        <v>12.16</v>
      </c>
      <c r="AM338" s="429"/>
      <c r="AN338" s="429"/>
      <c r="AO338" s="429"/>
      <c r="AP338" s="429" t="s">
        <v>355</v>
      </c>
      <c r="AQ338" s="422"/>
      <c r="AR338" s="429"/>
      <c r="AS338" s="429"/>
      <c r="AT338" s="446" t="s">
        <v>345</v>
      </c>
    </row>
    <row r="339" spans="1:46" ht="22.15" customHeight="1">
      <c r="A339" s="423">
        <f>IF(C339="",0,MAX($A$5:A338)+1)</f>
        <v>319</v>
      </c>
      <c r="B339" s="413"/>
      <c r="C339" s="427" t="s">
        <v>770</v>
      </c>
      <c r="D339" s="422" t="s">
        <v>47</v>
      </c>
      <c r="E339" s="429">
        <v>0.01</v>
      </c>
      <c r="F339" s="429"/>
      <c r="G339" s="429"/>
      <c r="H339" s="328">
        <f t="shared" si="24"/>
        <v>0</v>
      </c>
      <c r="I339" s="329">
        <f t="shared" si="25"/>
        <v>0.01</v>
      </c>
      <c r="J339" s="329">
        <f t="shared" si="26"/>
        <v>0.01</v>
      </c>
      <c r="K339" s="329" t="str">
        <f t="shared" si="28"/>
        <v xml:space="preserve">RSN, </v>
      </c>
      <c r="L339" s="429"/>
      <c r="M339" s="429"/>
      <c r="N339" s="429"/>
      <c r="O339" s="429"/>
      <c r="P339" s="429"/>
      <c r="Q339" s="429"/>
      <c r="R339" s="429">
        <v>0.01</v>
      </c>
      <c r="S339" s="429"/>
      <c r="T339" s="429"/>
      <c r="U339" s="429"/>
      <c r="V339" s="429"/>
      <c r="W339" s="429"/>
      <c r="X339" s="429"/>
      <c r="Y339" s="429"/>
      <c r="Z339" s="429"/>
      <c r="AA339" s="429"/>
      <c r="AB339" s="429"/>
      <c r="AC339" s="429"/>
      <c r="AD339" s="429"/>
      <c r="AE339" s="429"/>
      <c r="AF339" s="429"/>
      <c r="AG339" s="429"/>
      <c r="AH339" s="429"/>
      <c r="AI339" s="429"/>
      <c r="AJ339" s="429"/>
      <c r="AK339" s="429"/>
      <c r="AL339" s="429"/>
      <c r="AM339" s="429"/>
      <c r="AN339" s="429"/>
      <c r="AO339" s="429"/>
      <c r="AP339" s="429" t="s">
        <v>355</v>
      </c>
      <c r="AQ339" s="422"/>
      <c r="AR339" s="422"/>
      <c r="AS339" s="422"/>
      <c r="AT339" s="422" t="s">
        <v>345</v>
      </c>
    </row>
    <row r="340" spans="1:46" ht="60.6" customHeight="1">
      <c r="A340" s="580">
        <f>IF(C340="",0,MAX($A$5:A339)+1)</f>
        <v>320</v>
      </c>
      <c r="B340" s="413">
        <v>22</v>
      </c>
      <c r="C340" s="579" t="s">
        <v>771</v>
      </c>
      <c r="D340" s="576" t="s">
        <v>47</v>
      </c>
      <c r="E340" s="429">
        <v>37.750000000000007</v>
      </c>
      <c r="F340" s="429"/>
      <c r="G340" s="429"/>
      <c r="H340" s="328">
        <f t="shared" si="24"/>
        <v>0</v>
      </c>
      <c r="I340" s="329">
        <f t="shared" si="25"/>
        <v>37.750000000000007</v>
      </c>
      <c r="J340" s="329">
        <f t="shared" si="26"/>
        <v>37.750000000000007</v>
      </c>
      <c r="K340" s="329" t="str">
        <f t="shared" si="28"/>
        <v xml:space="preserve">LUK, HNK, CLN, RSN, NTS, ONT, DGT, SON, CSD, </v>
      </c>
      <c r="L340" s="429"/>
      <c r="M340" s="429">
        <v>0.65</v>
      </c>
      <c r="N340" s="429"/>
      <c r="O340" s="429">
        <v>3.55</v>
      </c>
      <c r="P340" s="429">
        <v>0.04</v>
      </c>
      <c r="Q340" s="333"/>
      <c r="R340" s="333">
        <v>23.97</v>
      </c>
      <c r="S340" s="429"/>
      <c r="T340" s="429"/>
      <c r="U340" s="429"/>
      <c r="V340" s="429"/>
      <c r="W340" s="429">
        <v>0.03</v>
      </c>
      <c r="X340" s="429">
        <v>0.18</v>
      </c>
      <c r="Y340" s="429"/>
      <c r="Z340" s="429"/>
      <c r="AA340" s="429"/>
      <c r="AB340" s="429"/>
      <c r="AC340" s="429">
        <v>1.07</v>
      </c>
      <c r="AD340" s="429"/>
      <c r="AE340" s="429"/>
      <c r="AF340" s="429"/>
      <c r="AG340" s="429"/>
      <c r="AH340" s="429"/>
      <c r="AI340" s="429"/>
      <c r="AJ340" s="429"/>
      <c r="AK340" s="429">
        <v>7.95</v>
      </c>
      <c r="AL340" s="429">
        <v>0.31</v>
      </c>
      <c r="AM340" s="429"/>
      <c r="AN340" s="429"/>
      <c r="AO340" s="429"/>
      <c r="AP340" s="429" t="s">
        <v>362</v>
      </c>
      <c r="AQ340" s="422"/>
      <c r="AR340" s="422"/>
      <c r="AS340" s="422"/>
      <c r="AT340" s="422" t="s">
        <v>353</v>
      </c>
    </row>
    <row r="341" spans="1:46" ht="56.25">
      <c r="A341" s="580"/>
      <c r="B341" s="413">
        <v>19</v>
      </c>
      <c r="C341" s="579"/>
      <c r="D341" s="576"/>
      <c r="E341" s="429">
        <v>37.369999999999997</v>
      </c>
      <c r="F341" s="429"/>
      <c r="G341" s="429"/>
      <c r="H341" s="328">
        <f>I341-E341</f>
        <v>0</v>
      </c>
      <c r="I341" s="329">
        <f>J341+F341</f>
        <v>37.370000000000005</v>
      </c>
      <c r="J341" s="329">
        <f>SUM(L341:P341)+SUM(R341:AN341)</f>
        <v>37.370000000000005</v>
      </c>
      <c r="K341" s="329" t="str">
        <f t="shared" si="28"/>
        <v xml:space="preserve">LUC, LUK, HNK, CLN, RSN, NTS, ONT, DGT, DTL, SON, CSD, </v>
      </c>
      <c r="L341" s="429">
        <v>0.17</v>
      </c>
      <c r="M341" s="429">
        <v>1.85</v>
      </c>
      <c r="N341" s="429"/>
      <c r="O341" s="429">
        <v>4.8</v>
      </c>
      <c r="P341" s="429">
        <v>0.04</v>
      </c>
      <c r="Q341" s="333"/>
      <c r="R341" s="333">
        <v>15.54</v>
      </c>
      <c r="S341" s="429"/>
      <c r="T341" s="429"/>
      <c r="U341" s="429"/>
      <c r="V341" s="429"/>
      <c r="W341" s="429">
        <v>0.41</v>
      </c>
      <c r="X341" s="429">
        <v>0.21</v>
      </c>
      <c r="Y341" s="429"/>
      <c r="Z341" s="429"/>
      <c r="AA341" s="429"/>
      <c r="AB341" s="429"/>
      <c r="AC341" s="429">
        <v>0.19</v>
      </c>
      <c r="AD341" s="429">
        <v>0.01</v>
      </c>
      <c r="AE341" s="423"/>
      <c r="AF341" s="429"/>
      <c r="AG341" s="429"/>
      <c r="AH341" s="429"/>
      <c r="AI341" s="429"/>
      <c r="AJ341" s="429"/>
      <c r="AK341" s="429">
        <v>11.22</v>
      </c>
      <c r="AL341" s="429">
        <v>2.93</v>
      </c>
      <c r="AM341" s="429"/>
      <c r="AN341" s="429"/>
      <c r="AO341" s="429"/>
      <c r="AP341" s="429" t="s">
        <v>364</v>
      </c>
      <c r="AQ341" s="422"/>
      <c r="AR341" s="422"/>
      <c r="AS341" s="422"/>
      <c r="AT341" s="422" t="s">
        <v>345</v>
      </c>
    </row>
    <row r="342" spans="1:46" ht="40.15" customHeight="1">
      <c r="A342" s="423">
        <f>IF(C342="",0,MAX($A$5:A341)+1)</f>
        <v>321</v>
      </c>
      <c r="B342" s="413">
        <v>17</v>
      </c>
      <c r="C342" s="363" t="s">
        <v>772</v>
      </c>
      <c r="D342" s="446" t="s">
        <v>47</v>
      </c>
      <c r="E342" s="329">
        <v>16.22</v>
      </c>
      <c r="F342" s="329"/>
      <c r="G342" s="329"/>
      <c r="H342" s="328">
        <f t="shared" si="24"/>
        <v>0</v>
      </c>
      <c r="I342" s="329">
        <f t="shared" si="25"/>
        <v>16.22</v>
      </c>
      <c r="J342" s="329">
        <f t="shared" si="26"/>
        <v>16.22</v>
      </c>
      <c r="K342" s="329" t="str">
        <f t="shared" si="28"/>
        <v xml:space="preserve">LUK, HNK, RSN, DGT, SON, CSD, </v>
      </c>
      <c r="L342" s="329"/>
      <c r="M342" s="334">
        <v>3.03</v>
      </c>
      <c r="N342" s="334"/>
      <c r="O342" s="334">
        <v>7.49</v>
      </c>
      <c r="P342" s="334"/>
      <c r="Q342" s="333"/>
      <c r="R342" s="333">
        <v>3.81</v>
      </c>
      <c r="S342" s="334"/>
      <c r="T342" s="334"/>
      <c r="U342" s="334"/>
      <c r="V342" s="334"/>
      <c r="W342" s="334"/>
      <c r="X342" s="334"/>
      <c r="Y342" s="334"/>
      <c r="Z342" s="334"/>
      <c r="AA342" s="334"/>
      <c r="AB342" s="334"/>
      <c r="AC342" s="334">
        <v>0.02</v>
      </c>
      <c r="AD342" s="334"/>
      <c r="AE342" s="334"/>
      <c r="AF342" s="334"/>
      <c r="AG342" s="334"/>
      <c r="AH342" s="334"/>
      <c r="AI342" s="334"/>
      <c r="AJ342" s="334"/>
      <c r="AK342" s="334">
        <v>1.82</v>
      </c>
      <c r="AL342" s="334">
        <v>0.05</v>
      </c>
      <c r="AM342" s="334"/>
      <c r="AN342" s="334"/>
      <c r="AO342" s="334"/>
      <c r="AP342" s="329" t="s">
        <v>364</v>
      </c>
      <c r="AQ342" s="422"/>
      <c r="AR342" s="422"/>
      <c r="AS342" s="422"/>
      <c r="AT342" s="422" t="s">
        <v>345</v>
      </c>
    </row>
    <row r="343" spans="1:46" ht="56.25">
      <c r="A343" s="577">
        <f>IF(C343="",0,MAX($A$5:A342)+1)</f>
        <v>322</v>
      </c>
      <c r="B343" s="422"/>
      <c r="C343" s="579" t="s">
        <v>773</v>
      </c>
      <c r="D343" s="576" t="s">
        <v>47</v>
      </c>
      <c r="E343" s="581">
        <v>195.94</v>
      </c>
      <c r="F343" s="576">
        <v>80.08</v>
      </c>
      <c r="G343" s="422"/>
      <c r="H343" s="328">
        <f t="shared" si="24"/>
        <v>-73.12</v>
      </c>
      <c r="I343" s="329">
        <f t="shared" si="25"/>
        <v>122.82</v>
      </c>
      <c r="J343" s="329">
        <f t="shared" si="26"/>
        <v>42.74</v>
      </c>
      <c r="K343" s="329" t="str">
        <f t="shared" si="28"/>
        <v xml:space="preserve">LUK, HNK, CLN, RSN, NTS, ONT, DGT, DCH, SON, CSD, </v>
      </c>
      <c r="L343" s="422"/>
      <c r="M343" s="430">
        <v>2.1</v>
      </c>
      <c r="N343" s="422"/>
      <c r="O343" s="430">
        <v>2.21</v>
      </c>
      <c r="P343" s="430">
        <v>1</v>
      </c>
      <c r="Q343" s="422"/>
      <c r="R343" s="383">
        <v>11.57</v>
      </c>
      <c r="S343" s="422"/>
      <c r="T343" s="422"/>
      <c r="U343" s="422"/>
      <c r="V343" s="422"/>
      <c r="W343" s="430">
        <v>0.11</v>
      </c>
      <c r="X343" s="430">
        <v>0.37</v>
      </c>
      <c r="Y343" s="422"/>
      <c r="Z343" s="422"/>
      <c r="AA343" s="422"/>
      <c r="AB343" s="422"/>
      <c r="AC343" s="430">
        <v>0.41</v>
      </c>
      <c r="AD343" s="422"/>
      <c r="AE343" s="422"/>
      <c r="AF343" s="422"/>
      <c r="AG343" s="422"/>
      <c r="AH343" s="422"/>
      <c r="AI343" s="430">
        <v>0.1</v>
      </c>
      <c r="AJ343" s="422"/>
      <c r="AK343" s="430">
        <v>22</v>
      </c>
      <c r="AL343" s="383">
        <v>2.87</v>
      </c>
      <c r="AM343" s="422"/>
      <c r="AN343" s="422"/>
      <c r="AO343" s="422"/>
      <c r="AP343" s="422" t="s">
        <v>368</v>
      </c>
      <c r="AQ343" s="422"/>
      <c r="AR343" s="422"/>
      <c r="AS343" s="422"/>
      <c r="AT343" s="422" t="s">
        <v>353</v>
      </c>
    </row>
    <row r="344" spans="1:46" ht="56.25">
      <c r="A344" s="578"/>
      <c r="B344" s="422"/>
      <c r="C344" s="579"/>
      <c r="D344" s="576"/>
      <c r="E344" s="576"/>
      <c r="F344" s="576"/>
      <c r="G344" s="422"/>
      <c r="H344" s="328">
        <f t="shared" si="24"/>
        <v>73.12</v>
      </c>
      <c r="I344" s="329">
        <f t="shared" si="25"/>
        <v>73.12</v>
      </c>
      <c r="J344" s="329">
        <f t="shared" si="26"/>
        <v>73.12</v>
      </c>
      <c r="K344" s="329" t="str">
        <f t="shared" si="28"/>
        <v xml:space="preserve">LUK, HNK, CLN, RSN, ONT, DGT, DTL, SON, CSD, </v>
      </c>
      <c r="L344" s="422"/>
      <c r="M344" s="430">
        <v>4.3099999999999996</v>
      </c>
      <c r="N344" s="422"/>
      <c r="O344" s="430">
        <v>6.1</v>
      </c>
      <c r="P344" s="430">
        <v>1.49</v>
      </c>
      <c r="Q344" s="422"/>
      <c r="R344" s="383">
        <v>19.079999999999998</v>
      </c>
      <c r="S344" s="422"/>
      <c r="T344" s="422"/>
      <c r="U344" s="422"/>
      <c r="V344" s="422"/>
      <c r="W344" s="422"/>
      <c r="X344" s="430">
        <v>0.3</v>
      </c>
      <c r="Y344" s="422"/>
      <c r="Z344" s="422"/>
      <c r="AA344" s="422"/>
      <c r="AB344" s="422"/>
      <c r="AC344" s="430">
        <v>3</v>
      </c>
      <c r="AD344" s="430">
        <v>0.04</v>
      </c>
      <c r="AE344" s="422"/>
      <c r="AF344" s="422"/>
      <c r="AG344" s="422"/>
      <c r="AH344" s="422"/>
      <c r="AI344" s="422"/>
      <c r="AJ344" s="422"/>
      <c r="AK344" s="430">
        <v>33.799999999999997</v>
      </c>
      <c r="AL344" s="383">
        <v>5</v>
      </c>
      <c r="AM344" s="422"/>
      <c r="AN344" s="422"/>
      <c r="AO344" s="422"/>
      <c r="AP344" s="422" t="s">
        <v>774</v>
      </c>
      <c r="AQ344" s="422"/>
      <c r="AR344" s="422"/>
      <c r="AS344" s="422"/>
      <c r="AT344" s="422"/>
    </row>
    <row r="345" spans="1:46" ht="22.15" customHeight="1">
      <c r="A345" s="423">
        <f>IF(C345="",0,MAX($A$5:A344)+1)</f>
        <v>323</v>
      </c>
      <c r="B345" s="413">
        <v>12</v>
      </c>
      <c r="C345" s="427" t="s">
        <v>775</v>
      </c>
      <c r="D345" s="422" t="s">
        <v>47</v>
      </c>
      <c r="E345" s="429">
        <v>0.01</v>
      </c>
      <c r="F345" s="429"/>
      <c r="G345" s="429"/>
      <c r="H345" s="328">
        <f t="shared" si="24"/>
        <v>0</v>
      </c>
      <c r="I345" s="329">
        <f t="shared" si="25"/>
        <v>0.01</v>
      </c>
      <c r="J345" s="329">
        <f t="shared" si="26"/>
        <v>0.01</v>
      </c>
      <c r="K345" s="329" t="str">
        <f t="shared" si="28"/>
        <v xml:space="preserve">HNK, </v>
      </c>
      <c r="L345" s="429"/>
      <c r="M345" s="429"/>
      <c r="N345" s="429"/>
      <c r="O345" s="429">
        <v>0.01</v>
      </c>
      <c r="P345" s="429"/>
      <c r="Q345" s="429"/>
      <c r="R345" s="429"/>
      <c r="S345" s="429"/>
      <c r="T345" s="429"/>
      <c r="U345" s="429"/>
      <c r="V345" s="429"/>
      <c r="W345" s="429"/>
      <c r="X345" s="429"/>
      <c r="Y345" s="429"/>
      <c r="Z345" s="429"/>
      <c r="AA345" s="429"/>
      <c r="AB345" s="429"/>
      <c r="AC345" s="429"/>
      <c r="AD345" s="429"/>
      <c r="AE345" s="429"/>
      <c r="AF345" s="429"/>
      <c r="AG345" s="429"/>
      <c r="AH345" s="429"/>
      <c r="AI345" s="429"/>
      <c r="AJ345" s="429"/>
      <c r="AK345" s="429"/>
      <c r="AL345" s="429"/>
      <c r="AM345" s="429"/>
      <c r="AN345" s="429"/>
      <c r="AO345" s="429"/>
      <c r="AP345" s="429" t="s">
        <v>373</v>
      </c>
      <c r="AQ345" s="422"/>
      <c r="AR345" s="422"/>
      <c r="AS345" s="422"/>
      <c r="AT345" s="422" t="s">
        <v>345</v>
      </c>
    </row>
    <row r="346" spans="1:46" ht="22.15" customHeight="1">
      <c r="A346" s="423">
        <f>IF(C346="",0,MAX($A$5:A345)+1)</f>
        <v>324</v>
      </c>
      <c r="B346" s="413">
        <v>13</v>
      </c>
      <c r="C346" s="427" t="s">
        <v>776</v>
      </c>
      <c r="D346" s="422" t="s">
        <v>47</v>
      </c>
      <c r="E346" s="429">
        <v>0.01</v>
      </c>
      <c r="F346" s="429"/>
      <c r="G346" s="429"/>
      <c r="H346" s="328">
        <f t="shared" si="24"/>
        <v>0</v>
      </c>
      <c r="I346" s="329">
        <f t="shared" si="25"/>
        <v>0.01</v>
      </c>
      <c r="J346" s="329">
        <f t="shared" si="26"/>
        <v>0.01</v>
      </c>
      <c r="K346" s="329" t="str">
        <f t="shared" si="28"/>
        <v xml:space="preserve">HNK, </v>
      </c>
      <c r="L346" s="429"/>
      <c r="M346" s="429"/>
      <c r="N346" s="429"/>
      <c r="O346" s="429">
        <v>0.01</v>
      </c>
      <c r="P346" s="429"/>
      <c r="Q346" s="429"/>
      <c r="R346" s="429"/>
      <c r="S346" s="429"/>
      <c r="T346" s="429"/>
      <c r="U346" s="429"/>
      <c r="V346" s="429"/>
      <c r="W346" s="429"/>
      <c r="X346" s="429"/>
      <c r="Y346" s="429"/>
      <c r="Z346" s="429"/>
      <c r="AA346" s="429"/>
      <c r="AB346" s="429"/>
      <c r="AC346" s="429"/>
      <c r="AD346" s="429"/>
      <c r="AE346" s="429"/>
      <c r="AF346" s="429"/>
      <c r="AG346" s="429"/>
      <c r="AH346" s="429"/>
      <c r="AI346" s="429"/>
      <c r="AJ346" s="429"/>
      <c r="AK346" s="429"/>
      <c r="AL346" s="429"/>
      <c r="AM346" s="429"/>
      <c r="AN346" s="429"/>
      <c r="AO346" s="429"/>
      <c r="AP346" s="429" t="s">
        <v>373</v>
      </c>
      <c r="AQ346" s="422"/>
      <c r="AR346" s="422"/>
      <c r="AS346" s="422"/>
      <c r="AT346" s="422" t="s">
        <v>345</v>
      </c>
    </row>
    <row r="347" spans="1:46" s="370" customFormat="1" ht="22.15" customHeight="1">
      <c r="A347" s="365" t="s">
        <v>777</v>
      </c>
      <c r="B347" s="432"/>
      <c r="C347" s="410" t="s">
        <v>778</v>
      </c>
      <c r="D347" s="411"/>
      <c r="E347" s="433"/>
      <c r="F347" s="433"/>
      <c r="G347" s="433"/>
      <c r="H347" s="328">
        <f t="shared" si="24"/>
        <v>0</v>
      </c>
      <c r="I347" s="329">
        <f t="shared" si="25"/>
        <v>0</v>
      </c>
      <c r="J347" s="329">
        <f t="shared" si="26"/>
        <v>0</v>
      </c>
      <c r="K347" s="329" t="str">
        <f t="shared" si="28"/>
        <v/>
      </c>
      <c r="L347" s="433"/>
      <c r="M347" s="433"/>
      <c r="N347" s="433"/>
      <c r="O347" s="433"/>
      <c r="P347" s="433"/>
      <c r="Q347" s="433"/>
      <c r="R347" s="433"/>
      <c r="S347" s="433"/>
      <c r="T347" s="433"/>
      <c r="U347" s="433"/>
      <c r="V347" s="433"/>
      <c r="W347" s="433"/>
      <c r="X347" s="433"/>
      <c r="Y347" s="433"/>
      <c r="Z347" s="433"/>
      <c r="AA347" s="433"/>
      <c r="AB347" s="433"/>
      <c r="AC347" s="433"/>
      <c r="AD347" s="433"/>
      <c r="AE347" s="433"/>
      <c r="AF347" s="433"/>
      <c r="AG347" s="433"/>
      <c r="AH347" s="433"/>
      <c r="AI347" s="433"/>
      <c r="AJ347" s="433"/>
      <c r="AK347" s="433"/>
      <c r="AL347" s="433"/>
      <c r="AM347" s="433"/>
      <c r="AN347" s="433"/>
      <c r="AO347" s="433"/>
      <c r="AP347" s="433"/>
      <c r="AQ347" s="411"/>
      <c r="AR347" s="411"/>
      <c r="AS347" s="365"/>
      <c r="AT347" s="368"/>
    </row>
    <row r="348" spans="1:46" ht="22.15" customHeight="1">
      <c r="A348" s="423">
        <f>IF(C348="",0,MAX($A$5:A347)+1)</f>
        <v>325</v>
      </c>
      <c r="B348" s="422">
        <v>135</v>
      </c>
      <c r="C348" s="427" t="s">
        <v>779</v>
      </c>
      <c r="D348" s="422" t="s">
        <v>48</v>
      </c>
      <c r="E348" s="429">
        <v>0.1013</v>
      </c>
      <c r="F348" s="429"/>
      <c r="G348" s="429"/>
      <c r="H348" s="328">
        <f t="shared" si="24"/>
        <v>0</v>
      </c>
      <c r="I348" s="329">
        <f t="shared" si="25"/>
        <v>0.1013</v>
      </c>
      <c r="J348" s="329">
        <f t="shared" si="26"/>
        <v>0.1013</v>
      </c>
      <c r="K348" s="329" t="str">
        <f t="shared" si="28"/>
        <v xml:space="preserve">RSN, </v>
      </c>
      <c r="L348" s="429"/>
      <c r="M348" s="429"/>
      <c r="N348" s="429"/>
      <c r="O348" s="429"/>
      <c r="P348" s="429"/>
      <c r="Q348" s="334"/>
      <c r="R348" s="334">
        <v>0.1013</v>
      </c>
      <c r="S348" s="429"/>
      <c r="T348" s="429"/>
      <c r="U348" s="429"/>
      <c r="V348" s="429"/>
      <c r="W348" s="429"/>
      <c r="X348" s="429"/>
      <c r="Y348" s="429"/>
      <c r="Z348" s="429"/>
      <c r="AA348" s="429"/>
      <c r="AB348" s="429"/>
      <c r="AC348" s="429"/>
      <c r="AD348" s="429"/>
      <c r="AE348" s="429"/>
      <c r="AF348" s="429"/>
      <c r="AG348" s="429"/>
      <c r="AH348" s="429"/>
      <c r="AI348" s="429"/>
      <c r="AJ348" s="429"/>
      <c r="AK348" s="429"/>
      <c r="AL348" s="429"/>
      <c r="AM348" s="429"/>
      <c r="AN348" s="429"/>
      <c r="AO348" s="429"/>
      <c r="AP348" s="429" t="s">
        <v>343</v>
      </c>
      <c r="AQ348" s="422"/>
      <c r="AR348" s="422"/>
      <c r="AS348" s="422"/>
      <c r="AT348" s="422" t="s">
        <v>345</v>
      </c>
    </row>
    <row r="349" spans="1:46" ht="22.15" customHeight="1">
      <c r="A349" s="423">
        <f>IF(C349="",0,MAX($A$5:A348)+1)</f>
        <v>326</v>
      </c>
      <c r="B349" s="422">
        <v>136</v>
      </c>
      <c r="C349" s="427" t="s">
        <v>780</v>
      </c>
      <c r="D349" s="422" t="s">
        <v>48</v>
      </c>
      <c r="E349" s="429">
        <v>0.1013</v>
      </c>
      <c r="F349" s="429"/>
      <c r="G349" s="429"/>
      <c r="H349" s="328">
        <f t="shared" si="24"/>
        <v>0</v>
      </c>
      <c r="I349" s="329">
        <f t="shared" si="25"/>
        <v>0.1013</v>
      </c>
      <c r="J349" s="329">
        <f t="shared" si="26"/>
        <v>0.1013</v>
      </c>
      <c r="K349" s="329" t="str">
        <f t="shared" si="28"/>
        <v xml:space="preserve">RSN, </v>
      </c>
      <c r="L349" s="429"/>
      <c r="M349" s="429"/>
      <c r="N349" s="429"/>
      <c r="O349" s="429"/>
      <c r="P349" s="429"/>
      <c r="Q349" s="334"/>
      <c r="R349" s="334">
        <v>0.1013</v>
      </c>
      <c r="S349" s="429"/>
      <c r="T349" s="429"/>
      <c r="U349" s="429"/>
      <c r="V349" s="429"/>
      <c r="W349" s="429"/>
      <c r="X349" s="429"/>
      <c r="Y349" s="429"/>
      <c r="Z349" s="429"/>
      <c r="AA349" s="429"/>
      <c r="AB349" s="429"/>
      <c r="AC349" s="429"/>
      <c r="AD349" s="429"/>
      <c r="AE349" s="429"/>
      <c r="AF349" s="429"/>
      <c r="AG349" s="429"/>
      <c r="AH349" s="429"/>
      <c r="AI349" s="429"/>
      <c r="AJ349" s="429"/>
      <c r="AK349" s="429"/>
      <c r="AL349" s="429"/>
      <c r="AM349" s="429"/>
      <c r="AN349" s="429"/>
      <c r="AO349" s="429"/>
      <c r="AP349" s="429" t="s">
        <v>343</v>
      </c>
      <c r="AQ349" s="422"/>
      <c r="AR349" s="422"/>
      <c r="AS349" s="422"/>
      <c r="AT349" s="422" t="s">
        <v>345</v>
      </c>
    </row>
    <row r="350" spans="1:46" ht="22.15" customHeight="1">
      <c r="A350" s="423">
        <f>IF(C350="",0,MAX($A$5:A349)+1)</f>
        <v>327</v>
      </c>
      <c r="B350" s="422">
        <v>137</v>
      </c>
      <c r="C350" s="427" t="s">
        <v>781</v>
      </c>
      <c r="D350" s="422" t="s">
        <v>48</v>
      </c>
      <c r="E350" s="429">
        <v>0.1013</v>
      </c>
      <c r="F350" s="429"/>
      <c r="G350" s="429"/>
      <c r="H350" s="328">
        <f t="shared" si="24"/>
        <v>0</v>
      </c>
      <c r="I350" s="329">
        <f t="shared" si="25"/>
        <v>0.1013</v>
      </c>
      <c r="J350" s="329">
        <f t="shared" si="26"/>
        <v>0.1013</v>
      </c>
      <c r="K350" s="329" t="str">
        <f t="shared" si="28"/>
        <v xml:space="preserve">RSN, </v>
      </c>
      <c r="L350" s="429"/>
      <c r="M350" s="429"/>
      <c r="N350" s="429"/>
      <c r="O350" s="429"/>
      <c r="P350" s="429"/>
      <c r="Q350" s="334"/>
      <c r="R350" s="334">
        <v>0.1013</v>
      </c>
      <c r="S350" s="429"/>
      <c r="T350" s="429"/>
      <c r="U350" s="429"/>
      <c r="V350" s="429"/>
      <c r="W350" s="429"/>
      <c r="X350" s="429"/>
      <c r="Y350" s="429"/>
      <c r="Z350" s="429"/>
      <c r="AA350" s="429"/>
      <c r="AB350" s="429"/>
      <c r="AC350" s="429"/>
      <c r="AD350" s="429"/>
      <c r="AE350" s="429"/>
      <c r="AF350" s="429"/>
      <c r="AG350" s="429"/>
      <c r="AH350" s="429"/>
      <c r="AI350" s="429"/>
      <c r="AJ350" s="429"/>
      <c r="AK350" s="429"/>
      <c r="AL350" s="429"/>
      <c r="AM350" s="429"/>
      <c r="AN350" s="429"/>
      <c r="AO350" s="429"/>
      <c r="AP350" s="429" t="s">
        <v>343</v>
      </c>
      <c r="AQ350" s="422"/>
      <c r="AR350" s="422"/>
      <c r="AS350" s="422"/>
      <c r="AT350" s="422" t="s">
        <v>345</v>
      </c>
    </row>
    <row r="351" spans="1:46" ht="22.15" customHeight="1">
      <c r="A351" s="423">
        <f>IF(C351="",0,MAX($A$5:A350)+1)</f>
        <v>328</v>
      </c>
      <c r="B351" s="422">
        <v>138</v>
      </c>
      <c r="C351" s="427" t="s">
        <v>782</v>
      </c>
      <c r="D351" s="422" t="s">
        <v>48</v>
      </c>
      <c r="E351" s="429">
        <v>0.1013</v>
      </c>
      <c r="F351" s="429"/>
      <c r="G351" s="429"/>
      <c r="H351" s="328">
        <f t="shared" si="24"/>
        <v>0</v>
      </c>
      <c r="I351" s="329">
        <f t="shared" si="25"/>
        <v>0.1013</v>
      </c>
      <c r="J351" s="329">
        <f t="shared" si="26"/>
        <v>0.1013</v>
      </c>
      <c r="K351" s="329" t="str">
        <f t="shared" si="28"/>
        <v xml:space="preserve">RSN, </v>
      </c>
      <c r="L351" s="429"/>
      <c r="M351" s="429"/>
      <c r="N351" s="429"/>
      <c r="O351" s="429"/>
      <c r="P351" s="429"/>
      <c r="Q351" s="334"/>
      <c r="R351" s="334">
        <v>0.1013</v>
      </c>
      <c r="S351" s="429"/>
      <c r="T351" s="429"/>
      <c r="U351" s="429"/>
      <c r="V351" s="429"/>
      <c r="W351" s="429"/>
      <c r="X351" s="429"/>
      <c r="Y351" s="429"/>
      <c r="Z351" s="429"/>
      <c r="AA351" s="429"/>
      <c r="AB351" s="429"/>
      <c r="AC351" s="429"/>
      <c r="AD351" s="429"/>
      <c r="AE351" s="429"/>
      <c r="AF351" s="429"/>
      <c r="AG351" s="429"/>
      <c r="AH351" s="429"/>
      <c r="AI351" s="429"/>
      <c r="AJ351" s="429"/>
      <c r="AK351" s="429"/>
      <c r="AL351" s="429"/>
      <c r="AM351" s="429"/>
      <c r="AN351" s="429"/>
      <c r="AO351" s="429"/>
      <c r="AP351" s="429" t="s">
        <v>343</v>
      </c>
      <c r="AQ351" s="422"/>
      <c r="AR351" s="422"/>
      <c r="AS351" s="422"/>
      <c r="AT351" s="422" t="s">
        <v>345</v>
      </c>
    </row>
    <row r="352" spans="1:46" ht="22.15" customHeight="1">
      <c r="A352" s="423">
        <f>IF(C352="",0,MAX($A$5:A351)+1)</f>
        <v>329</v>
      </c>
      <c r="B352" s="413">
        <v>33</v>
      </c>
      <c r="C352" s="382" t="s">
        <v>783</v>
      </c>
      <c r="D352" s="422" t="s">
        <v>48</v>
      </c>
      <c r="E352" s="429">
        <v>0.1</v>
      </c>
      <c r="F352" s="429"/>
      <c r="G352" s="429">
        <v>0.04</v>
      </c>
      <c r="H352" s="328">
        <f t="shared" si="24"/>
        <v>0</v>
      </c>
      <c r="I352" s="329">
        <f t="shared" si="25"/>
        <v>0.1</v>
      </c>
      <c r="J352" s="329">
        <f t="shared" si="26"/>
        <v>0.1</v>
      </c>
      <c r="K352" s="329" t="str">
        <f t="shared" si="28"/>
        <v xml:space="preserve">CSD, </v>
      </c>
      <c r="L352" s="329"/>
      <c r="M352" s="334"/>
      <c r="N352" s="334"/>
      <c r="O352" s="334"/>
      <c r="P352" s="334"/>
      <c r="Q352" s="334"/>
      <c r="R352" s="334"/>
      <c r="S352" s="334"/>
      <c r="T352" s="334"/>
      <c r="U352" s="334"/>
      <c r="V352" s="334"/>
      <c r="W352" s="334"/>
      <c r="X352" s="334"/>
      <c r="Y352" s="334"/>
      <c r="Z352" s="334"/>
      <c r="AA352" s="334"/>
      <c r="AB352" s="334"/>
      <c r="AC352" s="334"/>
      <c r="AD352" s="334"/>
      <c r="AE352" s="334"/>
      <c r="AF352" s="334"/>
      <c r="AG352" s="334"/>
      <c r="AH352" s="334"/>
      <c r="AI352" s="334"/>
      <c r="AJ352" s="334"/>
      <c r="AK352" s="334"/>
      <c r="AL352" s="334">
        <v>0.1</v>
      </c>
      <c r="AM352" s="334"/>
      <c r="AN352" s="429"/>
      <c r="AO352" s="429"/>
      <c r="AP352" s="429" t="s">
        <v>355</v>
      </c>
      <c r="AQ352" s="422"/>
      <c r="AR352" s="422"/>
      <c r="AS352" s="422"/>
      <c r="AT352" s="446" t="s">
        <v>345</v>
      </c>
    </row>
    <row r="353" spans="1:46" ht="22.15" customHeight="1">
      <c r="A353" s="423">
        <f>IF(C353="",0,MAX($A$5:A352)+1)</f>
        <v>330</v>
      </c>
      <c r="B353" s="413">
        <v>5</v>
      </c>
      <c r="C353" s="332" t="s">
        <v>784</v>
      </c>
      <c r="D353" s="422" t="s">
        <v>48</v>
      </c>
      <c r="E353" s="429">
        <v>7.0199999999999999E-2</v>
      </c>
      <c r="F353" s="429"/>
      <c r="G353" s="429"/>
      <c r="H353" s="328">
        <f t="shared" si="24"/>
        <v>0</v>
      </c>
      <c r="I353" s="329">
        <f t="shared" si="25"/>
        <v>7.0199999999999999E-2</v>
      </c>
      <c r="J353" s="329">
        <f t="shared" si="26"/>
        <v>7.0199999999999999E-2</v>
      </c>
      <c r="K353" s="329" t="str">
        <f t="shared" si="28"/>
        <v xml:space="preserve">ONT, </v>
      </c>
      <c r="L353" s="429"/>
      <c r="M353" s="429"/>
      <c r="N353" s="429"/>
      <c r="O353" s="429"/>
      <c r="P353" s="429"/>
      <c r="Q353" s="429"/>
      <c r="R353" s="429"/>
      <c r="S353" s="429"/>
      <c r="T353" s="429"/>
      <c r="U353" s="429"/>
      <c r="V353" s="429"/>
      <c r="W353" s="429"/>
      <c r="X353" s="429">
        <v>7.0199999999999999E-2</v>
      </c>
      <c r="Y353" s="429"/>
      <c r="Z353" s="429"/>
      <c r="AA353" s="429"/>
      <c r="AB353" s="429"/>
      <c r="AC353" s="429"/>
      <c r="AD353" s="429"/>
      <c r="AE353" s="429"/>
      <c r="AF353" s="429"/>
      <c r="AG353" s="429"/>
      <c r="AH353" s="429"/>
      <c r="AI353" s="429"/>
      <c r="AJ353" s="429"/>
      <c r="AK353" s="429"/>
      <c r="AL353" s="429"/>
      <c r="AM353" s="429"/>
      <c r="AN353" s="429"/>
      <c r="AO353" s="429"/>
      <c r="AP353" s="429" t="s">
        <v>360</v>
      </c>
      <c r="AQ353" s="422"/>
      <c r="AR353" s="422"/>
      <c r="AS353" s="422"/>
      <c r="AT353" s="422" t="s">
        <v>345</v>
      </c>
    </row>
    <row r="354" spans="1:46" ht="22.15" customHeight="1">
      <c r="A354" s="423">
        <f>IF(C354="",0,MAX($A$5:A353)+1)</f>
        <v>331</v>
      </c>
      <c r="B354" s="413">
        <v>16</v>
      </c>
      <c r="C354" s="332" t="s">
        <v>785</v>
      </c>
      <c r="D354" s="422" t="s">
        <v>48</v>
      </c>
      <c r="E354" s="429">
        <v>2.4299999999999999E-2</v>
      </c>
      <c r="F354" s="429"/>
      <c r="G354" s="429"/>
      <c r="H354" s="328">
        <f t="shared" si="24"/>
        <v>0</v>
      </c>
      <c r="I354" s="329">
        <f t="shared" si="25"/>
        <v>2.4299999999999999E-2</v>
      </c>
      <c r="J354" s="329">
        <f t="shared" si="26"/>
        <v>2.4299999999999999E-2</v>
      </c>
      <c r="K354" s="329" t="str">
        <f t="shared" si="28"/>
        <v xml:space="preserve">HNK, </v>
      </c>
      <c r="L354" s="429"/>
      <c r="M354" s="429"/>
      <c r="N354" s="429"/>
      <c r="O354" s="429">
        <v>2.4299999999999999E-2</v>
      </c>
      <c r="P354" s="429"/>
      <c r="Q354" s="333"/>
      <c r="R354" s="333"/>
      <c r="S354" s="429"/>
      <c r="T354" s="429"/>
      <c r="U354" s="429"/>
      <c r="V354" s="429"/>
      <c r="W354" s="429"/>
      <c r="X354" s="429"/>
      <c r="Y354" s="429"/>
      <c r="Z354" s="429"/>
      <c r="AA354" s="429"/>
      <c r="AB354" s="429"/>
      <c r="AC354" s="429"/>
      <c r="AD354" s="429"/>
      <c r="AE354" s="429"/>
      <c r="AF354" s="429"/>
      <c r="AG354" s="429"/>
      <c r="AH354" s="429"/>
      <c r="AI354" s="429"/>
      <c r="AJ354" s="429"/>
      <c r="AK354" s="429"/>
      <c r="AL354" s="429"/>
      <c r="AM354" s="429"/>
      <c r="AN354" s="429"/>
      <c r="AO354" s="429"/>
      <c r="AP354" s="429" t="s">
        <v>362</v>
      </c>
      <c r="AQ354" s="422"/>
      <c r="AR354" s="422"/>
      <c r="AS354" s="422"/>
      <c r="AT354" s="422" t="s">
        <v>345</v>
      </c>
    </row>
    <row r="355" spans="1:46" ht="22.15" customHeight="1">
      <c r="A355" s="423">
        <f>IF(C355="",0,MAX($A$5:A354)+1)</f>
        <v>332</v>
      </c>
      <c r="B355" s="413">
        <v>9</v>
      </c>
      <c r="C355" s="427" t="s">
        <v>786</v>
      </c>
      <c r="D355" s="422" t="s">
        <v>48</v>
      </c>
      <c r="E355" s="429">
        <v>3.7699999999999997E-2</v>
      </c>
      <c r="F355" s="429"/>
      <c r="G355" s="429"/>
      <c r="H355" s="328">
        <f t="shared" si="24"/>
        <v>0</v>
      </c>
      <c r="I355" s="329">
        <f t="shared" si="25"/>
        <v>3.7699999999999997E-2</v>
      </c>
      <c r="J355" s="329">
        <f t="shared" si="26"/>
        <v>3.7699999999999997E-2</v>
      </c>
      <c r="K355" s="329" t="str">
        <f t="shared" si="28"/>
        <v xml:space="preserve">CSD, </v>
      </c>
      <c r="L355" s="429"/>
      <c r="M355" s="429"/>
      <c r="N355" s="429"/>
      <c r="O355" s="429"/>
      <c r="P355" s="429"/>
      <c r="Q355" s="429"/>
      <c r="R355" s="429"/>
      <c r="S355" s="429"/>
      <c r="T355" s="429"/>
      <c r="U355" s="429"/>
      <c r="V355" s="429"/>
      <c r="W355" s="429"/>
      <c r="X355" s="429"/>
      <c r="Y355" s="429"/>
      <c r="Z355" s="429"/>
      <c r="AA355" s="429"/>
      <c r="AB355" s="429"/>
      <c r="AC355" s="429"/>
      <c r="AD355" s="429"/>
      <c r="AE355" s="429"/>
      <c r="AF355" s="429"/>
      <c r="AG355" s="429"/>
      <c r="AH355" s="429"/>
      <c r="AI355" s="429"/>
      <c r="AJ355" s="429"/>
      <c r="AK355" s="429"/>
      <c r="AL355" s="429">
        <v>3.7699999999999997E-2</v>
      </c>
      <c r="AM355" s="429"/>
      <c r="AN355" s="429"/>
      <c r="AO355" s="429"/>
      <c r="AP355" s="429" t="s">
        <v>366</v>
      </c>
      <c r="AQ355" s="422"/>
      <c r="AR355" s="422"/>
      <c r="AS355" s="422"/>
      <c r="AT355" s="422" t="s">
        <v>345</v>
      </c>
    </row>
    <row r="356" spans="1:46" ht="22.15" customHeight="1">
      <c r="A356" s="423">
        <f>IF(C356="",0,MAX($A$5:A355)+1)</f>
        <v>333</v>
      </c>
      <c r="B356" s="423">
        <v>16</v>
      </c>
      <c r="C356" s="332" t="s">
        <v>787</v>
      </c>
      <c r="D356" s="423" t="s">
        <v>48</v>
      </c>
      <c r="E356" s="429">
        <v>2.47E-2</v>
      </c>
      <c r="F356" s="429"/>
      <c r="G356" s="429"/>
      <c r="H356" s="328">
        <f t="shared" si="24"/>
        <v>0</v>
      </c>
      <c r="I356" s="329">
        <f t="shared" si="25"/>
        <v>2.47E-2</v>
      </c>
      <c r="J356" s="329">
        <f t="shared" si="26"/>
        <v>2.47E-2</v>
      </c>
      <c r="K356" s="329" t="str">
        <f t="shared" si="28"/>
        <v xml:space="preserve">LUK, </v>
      </c>
      <c r="L356" s="429"/>
      <c r="M356" s="429">
        <v>2.47E-2</v>
      </c>
      <c r="N356" s="429"/>
      <c r="O356" s="429"/>
      <c r="P356" s="429"/>
      <c r="Q356" s="429"/>
      <c r="R356" s="429"/>
      <c r="S356" s="429"/>
      <c r="T356" s="429"/>
      <c r="U356" s="429"/>
      <c r="V356" s="429"/>
      <c r="W356" s="429"/>
      <c r="X356" s="429"/>
      <c r="Y356" s="429"/>
      <c r="Z356" s="429"/>
      <c r="AA356" s="429"/>
      <c r="AB356" s="429"/>
      <c r="AC356" s="429"/>
      <c r="AD356" s="429"/>
      <c r="AE356" s="429"/>
      <c r="AF356" s="429"/>
      <c r="AG356" s="429"/>
      <c r="AH356" s="429"/>
      <c r="AI356" s="429"/>
      <c r="AJ356" s="429"/>
      <c r="AK356" s="429"/>
      <c r="AL356" s="429"/>
      <c r="AM356" s="429"/>
      <c r="AN356" s="429"/>
      <c r="AO356" s="429"/>
      <c r="AP356" s="429" t="s">
        <v>368</v>
      </c>
      <c r="AQ356" s="384"/>
      <c r="AR356" s="422"/>
      <c r="AS356" s="422"/>
      <c r="AT356" s="422" t="s">
        <v>345</v>
      </c>
    </row>
    <row r="357" spans="1:46" ht="22.15" customHeight="1">
      <c r="A357" s="423">
        <f>IF(C357="",0,MAX($A$5:A356)+1)</f>
        <v>334</v>
      </c>
      <c r="B357" s="413">
        <v>6</v>
      </c>
      <c r="C357" s="332" t="s">
        <v>788</v>
      </c>
      <c r="D357" s="422" t="s">
        <v>48</v>
      </c>
      <c r="E357" s="429">
        <v>3.2599999999999997E-2</v>
      </c>
      <c r="F357" s="429"/>
      <c r="G357" s="429"/>
      <c r="H357" s="328">
        <f t="shared" si="24"/>
        <v>0</v>
      </c>
      <c r="I357" s="329">
        <f t="shared" si="25"/>
        <v>3.2599999999999997E-2</v>
      </c>
      <c r="J357" s="329">
        <f t="shared" si="26"/>
        <v>3.2599999999999997E-2</v>
      </c>
      <c r="K357" s="329" t="str">
        <f t="shared" si="28"/>
        <v xml:space="preserve">DGD, </v>
      </c>
      <c r="L357" s="429"/>
      <c r="M357" s="429"/>
      <c r="N357" s="429"/>
      <c r="O357" s="429"/>
      <c r="P357" s="429"/>
      <c r="Q357" s="429"/>
      <c r="R357" s="429"/>
      <c r="S357" s="429"/>
      <c r="T357" s="429"/>
      <c r="U357" s="429"/>
      <c r="V357" s="429"/>
      <c r="W357" s="429"/>
      <c r="X357" s="429"/>
      <c r="Y357" s="429"/>
      <c r="Z357" s="429"/>
      <c r="AA357" s="429"/>
      <c r="AB357" s="429"/>
      <c r="AC357" s="429"/>
      <c r="AD357" s="429"/>
      <c r="AE357" s="429"/>
      <c r="AF357" s="429"/>
      <c r="AG357" s="429"/>
      <c r="AH357" s="429">
        <v>3.2599999999999997E-2</v>
      </c>
      <c r="AI357" s="429"/>
      <c r="AJ357" s="429"/>
      <c r="AK357" s="429"/>
      <c r="AL357" s="429"/>
      <c r="AM357" s="429"/>
      <c r="AN357" s="429"/>
      <c r="AO357" s="429"/>
      <c r="AP357" s="429" t="s">
        <v>373</v>
      </c>
      <c r="AQ357" s="422"/>
      <c r="AR357" s="422"/>
      <c r="AS357" s="422"/>
      <c r="AT357" s="422" t="s">
        <v>345</v>
      </c>
    </row>
    <row r="358" spans="1:46" ht="22.15" customHeight="1">
      <c r="A358" s="423">
        <f>IF(C358="",0,MAX($A$5:A357)+1)</f>
        <v>335</v>
      </c>
      <c r="B358" s="423"/>
      <c r="C358" s="332" t="s">
        <v>789</v>
      </c>
      <c r="D358" s="423" t="s">
        <v>48</v>
      </c>
      <c r="E358" s="333">
        <v>6.5000000000000002E-2</v>
      </c>
      <c r="F358" s="423"/>
      <c r="G358" s="423"/>
      <c r="H358" s="423"/>
      <c r="I358" s="423"/>
      <c r="J358" s="329">
        <f t="shared" ref="J358:J359" si="29">SUM(L358:P358)+SUM(R358:AN358)</f>
        <v>6.5000000000000002E-2</v>
      </c>
      <c r="K358" s="329" t="str">
        <f t="shared" si="28"/>
        <v xml:space="preserve">RSN, </v>
      </c>
      <c r="L358" s="423"/>
      <c r="M358" s="423"/>
      <c r="N358" s="423"/>
      <c r="O358" s="423"/>
      <c r="P358" s="423"/>
      <c r="Q358" s="423"/>
      <c r="R358" s="333">
        <v>6.5000000000000002E-2</v>
      </c>
      <c r="S358" s="423"/>
      <c r="T358" s="423"/>
      <c r="U358" s="423"/>
      <c r="V358" s="423"/>
      <c r="W358" s="423"/>
      <c r="X358" s="423"/>
      <c r="Y358" s="423"/>
      <c r="Z358" s="423"/>
      <c r="AA358" s="423"/>
      <c r="AB358" s="423"/>
      <c r="AC358" s="423"/>
      <c r="AD358" s="423"/>
      <c r="AE358" s="423"/>
      <c r="AF358" s="423"/>
      <c r="AG358" s="423"/>
      <c r="AH358" s="423"/>
      <c r="AI358" s="423"/>
      <c r="AJ358" s="423"/>
      <c r="AK358" s="423"/>
      <c r="AL358" s="423"/>
      <c r="AM358" s="423"/>
      <c r="AN358" s="423"/>
      <c r="AO358" s="423"/>
      <c r="AP358" s="423" t="s">
        <v>308</v>
      </c>
      <c r="AQ358" s="423"/>
      <c r="AR358" s="423"/>
      <c r="AS358" s="423"/>
      <c r="AT358" s="422" t="s">
        <v>345</v>
      </c>
    </row>
    <row r="359" spans="1:46" ht="22.15" customHeight="1">
      <c r="A359" s="423">
        <f>IF(C359="",0,MAX($A$5:A358)+1)</f>
        <v>336</v>
      </c>
      <c r="B359" s="423"/>
      <c r="C359" s="332" t="s">
        <v>790</v>
      </c>
      <c r="D359" s="423" t="s">
        <v>48</v>
      </c>
      <c r="E359" s="333">
        <v>3.5000000000000003E-2</v>
      </c>
      <c r="F359" s="423"/>
      <c r="G359" s="423"/>
      <c r="H359" s="423"/>
      <c r="I359" s="423"/>
      <c r="J359" s="329">
        <f t="shared" si="29"/>
        <v>3.5000000000000003E-2</v>
      </c>
      <c r="K359" s="329" t="str">
        <f t="shared" si="28"/>
        <v xml:space="preserve">RSN, </v>
      </c>
      <c r="L359" s="423"/>
      <c r="M359" s="423"/>
      <c r="N359" s="423"/>
      <c r="O359" s="423"/>
      <c r="P359" s="423"/>
      <c r="Q359" s="423"/>
      <c r="R359" s="333">
        <v>3.5000000000000003E-2</v>
      </c>
      <c r="S359" s="423"/>
      <c r="T359" s="423"/>
      <c r="U359" s="423"/>
      <c r="V359" s="423"/>
      <c r="W359" s="423"/>
      <c r="X359" s="423"/>
      <c r="Y359" s="423"/>
      <c r="Z359" s="423"/>
      <c r="AA359" s="423"/>
      <c r="AB359" s="423"/>
      <c r="AC359" s="423"/>
      <c r="AD359" s="423"/>
      <c r="AE359" s="423"/>
      <c r="AF359" s="423"/>
      <c r="AG359" s="423"/>
      <c r="AH359" s="423"/>
      <c r="AI359" s="423"/>
      <c r="AJ359" s="423"/>
      <c r="AK359" s="423"/>
      <c r="AL359" s="423"/>
      <c r="AM359" s="423"/>
      <c r="AN359" s="423"/>
      <c r="AO359" s="423"/>
      <c r="AP359" s="423" t="s">
        <v>308</v>
      </c>
      <c r="AQ359" s="423"/>
      <c r="AR359" s="423"/>
      <c r="AS359" s="423"/>
      <c r="AT359" s="422" t="s">
        <v>345</v>
      </c>
    </row>
    <row r="360" spans="1:46" ht="22.15" customHeight="1">
      <c r="A360" s="423">
        <f>IF(C360="",0,MAX($A$5:A359)+1)</f>
        <v>337</v>
      </c>
      <c r="B360" s="423"/>
      <c r="C360" s="332" t="s">
        <v>791</v>
      </c>
      <c r="D360" s="423" t="s">
        <v>48</v>
      </c>
      <c r="E360" s="333">
        <v>3.5000000000000003E-2</v>
      </c>
      <c r="F360" s="423"/>
      <c r="G360" s="423"/>
      <c r="H360" s="423"/>
      <c r="I360" s="423"/>
      <c r="J360" s="329">
        <f>SUM(L360:P360)+SUM(R360:AN360)</f>
        <v>3.5000000000000003E-2</v>
      </c>
      <c r="K360" s="329" t="str">
        <f t="shared" si="28"/>
        <v xml:space="preserve">RSN, </v>
      </c>
      <c r="L360" s="423"/>
      <c r="M360" s="423"/>
      <c r="N360" s="423"/>
      <c r="O360" s="423"/>
      <c r="P360" s="423"/>
      <c r="Q360" s="423"/>
      <c r="R360" s="333">
        <v>3.5000000000000003E-2</v>
      </c>
      <c r="S360" s="423"/>
      <c r="T360" s="423"/>
      <c r="U360" s="423"/>
      <c r="V360" s="423"/>
      <c r="W360" s="423"/>
      <c r="X360" s="423"/>
      <c r="Y360" s="423"/>
      <c r="Z360" s="423"/>
      <c r="AA360" s="423"/>
      <c r="AB360" s="423"/>
      <c r="AC360" s="423"/>
      <c r="AD360" s="423"/>
      <c r="AE360" s="423"/>
      <c r="AF360" s="423"/>
      <c r="AG360" s="423"/>
      <c r="AH360" s="423"/>
      <c r="AI360" s="423"/>
      <c r="AJ360" s="423"/>
      <c r="AK360" s="423"/>
      <c r="AL360" s="423"/>
      <c r="AM360" s="423"/>
      <c r="AN360" s="423"/>
      <c r="AO360" s="423"/>
      <c r="AP360" s="423" t="s">
        <v>310</v>
      </c>
      <c r="AQ360" s="423"/>
      <c r="AR360" s="423"/>
      <c r="AS360" s="423"/>
      <c r="AT360" s="422" t="s">
        <v>345</v>
      </c>
    </row>
    <row r="361" spans="1:46" ht="22.15" customHeight="1">
      <c r="A361" s="423">
        <f>IF(C361="",0,MAX($A$5:A360)+1)</f>
        <v>338</v>
      </c>
      <c r="B361" s="413">
        <v>5</v>
      </c>
      <c r="C361" s="427" t="s">
        <v>792</v>
      </c>
      <c r="D361" s="422" t="s">
        <v>48</v>
      </c>
      <c r="E361" s="429">
        <v>0.1479</v>
      </c>
      <c r="F361" s="429"/>
      <c r="G361" s="429"/>
      <c r="H361" s="328">
        <f t="shared" si="24"/>
        <v>0</v>
      </c>
      <c r="I361" s="329">
        <f t="shared" si="25"/>
        <v>0.1479</v>
      </c>
      <c r="J361" s="329">
        <f t="shared" si="26"/>
        <v>0.1479</v>
      </c>
      <c r="K361" s="329" t="str">
        <f t="shared" si="28"/>
        <v xml:space="preserve">ONT, </v>
      </c>
      <c r="L361" s="429"/>
      <c r="M361" s="429"/>
      <c r="N361" s="429"/>
      <c r="O361" s="429"/>
      <c r="P361" s="429"/>
      <c r="Q361" s="429"/>
      <c r="R361" s="429"/>
      <c r="S361" s="429"/>
      <c r="T361" s="429"/>
      <c r="U361" s="429"/>
      <c r="V361" s="429"/>
      <c r="W361" s="429"/>
      <c r="X361" s="429">
        <v>0.1479</v>
      </c>
      <c r="Y361" s="429"/>
      <c r="Z361" s="429"/>
      <c r="AA361" s="429"/>
      <c r="AB361" s="429"/>
      <c r="AC361" s="429"/>
      <c r="AD361" s="429"/>
      <c r="AE361" s="429"/>
      <c r="AF361" s="429"/>
      <c r="AG361" s="429"/>
      <c r="AH361" s="429"/>
      <c r="AI361" s="429"/>
      <c r="AJ361" s="429"/>
      <c r="AK361" s="429"/>
      <c r="AL361" s="429"/>
      <c r="AM361" s="429"/>
      <c r="AN361" s="429"/>
      <c r="AO361" s="429"/>
      <c r="AP361" s="429" t="s">
        <v>375</v>
      </c>
      <c r="AQ361" s="422"/>
      <c r="AR361" s="422"/>
      <c r="AS361" s="422"/>
      <c r="AT361" s="422" t="s">
        <v>345</v>
      </c>
    </row>
    <row r="362" spans="1:46" s="370" customFormat="1" ht="22.15" customHeight="1">
      <c r="A362" s="365" t="s">
        <v>793</v>
      </c>
      <c r="B362" s="366"/>
      <c r="C362" s="367" t="s">
        <v>794</v>
      </c>
      <c r="D362" s="368"/>
      <c r="E362" s="369"/>
      <c r="F362" s="369"/>
      <c r="G362" s="369"/>
      <c r="H362" s="328">
        <f t="shared" si="24"/>
        <v>0</v>
      </c>
      <c r="I362" s="329">
        <f t="shared" si="25"/>
        <v>0</v>
      </c>
      <c r="J362" s="329">
        <f t="shared" si="26"/>
        <v>0</v>
      </c>
      <c r="K362" s="329" t="str">
        <f t="shared" si="28"/>
        <v/>
      </c>
      <c r="L362" s="369"/>
      <c r="M362" s="369"/>
      <c r="N362" s="369"/>
      <c r="O362" s="369"/>
      <c r="P362" s="369"/>
      <c r="Q362" s="433"/>
      <c r="R362" s="433"/>
      <c r="S362" s="369"/>
      <c r="T362" s="369"/>
      <c r="U362" s="369"/>
      <c r="V362" s="369"/>
      <c r="W362" s="369"/>
      <c r="X362" s="369"/>
      <c r="Y362" s="369"/>
      <c r="Z362" s="369"/>
      <c r="AA362" s="369"/>
      <c r="AB362" s="369"/>
      <c r="AC362" s="369"/>
      <c r="AD362" s="369"/>
      <c r="AE362" s="369"/>
      <c r="AF362" s="369"/>
      <c r="AG362" s="369"/>
      <c r="AH362" s="369"/>
      <c r="AI362" s="369"/>
      <c r="AJ362" s="369"/>
      <c r="AK362" s="369"/>
      <c r="AL362" s="369"/>
      <c r="AM362" s="369"/>
      <c r="AN362" s="369"/>
      <c r="AO362" s="369"/>
      <c r="AP362" s="369"/>
      <c r="AQ362" s="368"/>
      <c r="AR362" s="368"/>
      <c r="AS362" s="368"/>
      <c r="AT362" s="368"/>
    </row>
    <row r="363" spans="1:46" ht="22.15" customHeight="1">
      <c r="A363" s="423">
        <f>IF(C363="",0,MAX($A$5:A362)+1)</f>
        <v>339</v>
      </c>
      <c r="B363" s="413">
        <v>88</v>
      </c>
      <c r="C363" s="427" t="s">
        <v>795</v>
      </c>
      <c r="D363" s="422" t="s">
        <v>37</v>
      </c>
      <c r="E363" s="429">
        <v>8.1600000000000006E-2</v>
      </c>
      <c r="F363" s="429">
        <v>8.1600000000000006E-2</v>
      </c>
      <c r="G363" s="429"/>
      <c r="H363" s="328">
        <f t="shared" si="24"/>
        <v>0</v>
      </c>
      <c r="I363" s="329">
        <f t="shared" si="25"/>
        <v>8.1600000000000006E-2</v>
      </c>
      <c r="J363" s="329">
        <f t="shared" si="26"/>
        <v>0</v>
      </c>
      <c r="K363" s="422" t="s">
        <v>37</v>
      </c>
      <c r="L363" s="429"/>
      <c r="M363" s="429"/>
      <c r="N363" s="429"/>
      <c r="O363" s="429"/>
      <c r="P363" s="429"/>
      <c r="Q363" s="334"/>
      <c r="R363" s="334"/>
      <c r="S363" s="429"/>
      <c r="T363" s="429"/>
      <c r="U363" s="429"/>
      <c r="V363" s="429"/>
      <c r="W363" s="429"/>
      <c r="X363" s="429"/>
      <c r="Y363" s="429"/>
      <c r="Z363" s="429"/>
      <c r="AA363" s="429"/>
      <c r="AB363" s="429"/>
      <c r="AC363" s="429"/>
      <c r="AD363" s="429"/>
      <c r="AE363" s="429"/>
      <c r="AF363" s="429"/>
      <c r="AG363" s="429"/>
      <c r="AH363" s="429"/>
      <c r="AI363" s="429"/>
      <c r="AJ363" s="429"/>
      <c r="AK363" s="429"/>
      <c r="AL363" s="429"/>
      <c r="AM363" s="429"/>
      <c r="AN363" s="429"/>
      <c r="AO363" s="429"/>
      <c r="AP363" s="429" t="s">
        <v>343</v>
      </c>
      <c r="AQ363" s="422" t="s">
        <v>796</v>
      </c>
      <c r="AR363" s="422"/>
      <c r="AS363" s="422"/>
      <c r="AT363" s="422" t="s">
        <v>345</v>
      </c>
    </row>
    <row r="364" spans="1:46" ht="22.15" customHeight="1">
      <c r="A364" s="423">
        <f>IF(C364="",0,MAX($A$5:A363)+1)</f>
        <v>340</v>
      </c>
      <c r="B364" s="413">
        <v>24</v>
      </c>
      <c r="C364" s="427" t="s">
        <v>797</v>
      </c>
      <c r="D364" s="422" t="s">
        <v>37</v>
      </c>
      <c r="E364" s="429">
        <v>0.33</v>
      </c>
      <c r="F364" s="429"/>
      <c r="G364" s="429"/>
      <c r="H364" s="328">
        <f t="shared" si="24"/>
        <v>0</v>
      </c>
      <c r="I364" s="329">
        <f t="shared" si="25"/>
        <v>0.33</v>
      </c>
      <c r="J364" s="329">
        <f t="shared" si="26"/>
        <v>0.33</v>
      </c>
      <c r="K364" s="329" t="str">
        <f t="shared" ref="K364:K383" si="30">IF(L364&lt;&gt;0,L$3&amp;", ","")&amp;IF(M364&lt;&gt;0,M$3&amp;", ","")&amp;IF(N364&lt;&gt;0,N$3&amp;", ","")&amp;IF(O364&lt;&gt;0,O$3&amp;", ","")&amp;IF(P364&lt;&gt;0,P$3&amp;", ","")&amp;IF(Q364&lt;&gt;0,Q$3&amp;", ","")&amp;IF(R364&lt;&gt;0,R$3&amp;", ","")&amp;IF(S364&lt;&gt;0,S$3&amp;", ","")&amp;IF(T364&lt;&gt;0,T$3&amp;", ","")&amp;IF(U364&lt;&gt;0,U$3&amp;", ","")&amp;IF(V364&lt;&gt;0,V$3&amp;", ","")&amp;IF(W364&lt;&gt;0,W$3&amp;", ","")&amp;IF(X364&lt;&gt;0,X$3&amp;", ","")&amp;IF(Y364&lt;&gt;0,Y$3&amp;", ","")&amp;IF(Z364&lt;&gt;0,Z$3&amp;", ","")&amp;IF(AA364&lt;&gt;0,AA$3&amp;", ","")&amp;IF(AB364&lt;&gt;0,AB$3&amp;", ","")&amp;IF(AC364&lt;&gt;0,AC$3&amp;", ","")&amp;IF(AD364&lt;&gt;0,AD$3&amp;", ","")&amp;IF(AE364&lt;&gt;0,AE$3&amp;", ","")&amp;IF(AF364&lt;&gt;0,AF$3&amp;", ","")&amp;IF(AG364&lt;&gt;0,AG$3&amp;", ","")&amp;IF(AH364&lt;&gt;0,AH$3&amp;", ","")&amp;IF(AI364&lt;&gt;0,AI$3&amp;", ","")&amp;IF(AJ364&lt;&gt;0,AJ$3&amp;", ","")&amp;IF(AK364&lt;&gt;0,AK$3&amp;", ","")&amp;IF(AL364&lt;&gt;0,AL$3&amp;", ","")&amp;IF(AM364&lt;&gt;0,AM$3&amp;", ","")&amp;IF(AN364&lt;&gt;0,AN$3&amp;", ","")</f>
        <v xml:space="preserve">RSN, </v>
      </c>
      <c r="L364" s="429"/>
      <c r="M364" s="429"/>
      <c r="N364" s="429"/>
      <c r="O364" s="429"/>
      <c r="P364" s="429"/>
      <c r="Q364" s="333"/>
      <c r="R364" s="333">
        <v>0.33</v>
      </c>
      <c r="S364" s="429"/>
      <c r="T364" s="429"/>
      <c r="U364" s="429"/>
      <c r="V364" s="429"/>
      <c r="W364" s="429"/>
      <c r="X364" s="429"/>
      <c r="Y364" s="429"/>
      <c r="Z364" s="429"/>
      <c r="AA364" s="429"/>
      <c r="AB364" s="429"/>
      <c r="AC364" s="429"/>
      <c r="AD364" s="429"/>
      <c r="AE364" s="429"/>
      <c r="AF364" s="429"/>
      <c r="AG364" s="429"/>
      <c r="AH364" s="429"/>
      <c r="AI364" s="429"/>
      <c r="AJ364" s="429"/>
      <c r="AK364" s="429"/>
      <c r="AL364" s="429"/>
      <c r="AM364" s="429"/>
      <c r="AN364" s="429"/>
      <c r="AO364" s="429"/>
      <c r="AP364" s="429" t="s">
        <v>373</v>
      </c>
      <c r="AQ364" s="422"/>
      <c r="AR364" s="422"/>
      <c r="AS364" s="422"/>
      <c r="AT364" s="422" t="s">
        <v>345</v>
      </c>
    </row>
    <row r="365" spans="1:46" ht="22.15" customHeight="1">
      <c r="A365" s="423">
        <f>IF(C365="",0,MAX($A$5:A364)+1)</f>
        <v>341</v>
      </c>
      <c r="B365" s="413">
        <v>25</v>
      </c>
      <c r="C365" s="427" t="s">
        <v>798</v>
      </c>
      <c r="D365" s="422" t="s">
        <v>37</v>
      </c>
      <c r="E365" s="429">
        <v>2.77</v>
      </c>
      <c r="F365" s="429"/>
      <c r="G365" s="429"/>
      <c r="H365" s="328">
        <f t="shared" ref="H365:H434" si="31">I365-E365</f>
        <v>0</v>
      </c>
      <c r="I365" s="329">
        <f t="shared" ref="I365:I434" si="32">J365+F365</f>
        <v>2.77</v>
      </c>
      <c r="J365" s="329">
        <f t="shared" ref="J365:J434" si="33">SUM(L365:P365)+SUM(R365:AN365)</f>
        <v>2.77</v>
      </c>
      <c r="K365" s="329" t="str">
        <f t="shared" si="30"/>
        <v xml:space="preserve">RSN, </v>
      </c>
      <c r="L365" s="429"/>
      <c r="M365" s="429"/>
      <c r="N365" s="429"/>
      <c r="O365" s="429"/>
      <c r="P365" s="429"/>
      <c r="Q365" s="333"/>
      <c r="R365" s="333">
        <v>2.77</v>
      </c>
      <c r="S365" s="429"/>
      <c r="T365" s="429"/>
      <c r="U365" s="429"/>
      <c r="V365" s="429"/>
      <c r="W365" s="429"/>
      <c r="X365" s="429"/>
      <c r="Y365" s="429"/>
      <c r="Z365" s="429"/>
      <c r="AA365" s="429"/>
      <c r="AB365" s="429"/>
      <c r="AC365" s="429"/>
      <c r="AD365" s="429"/>
      <c r="AE365" s="429"/>
      <c r="AF365" s="429"/>
      <c r="AG365" s="429"/>
      <c r="AH365" s="429"/>
      <c r="AI365" s="429"/>
      <c r="AJ365" s="429"/>
      <c r="AK365" s="429"/>
      <c r="AL365" s="429"/>
      <c r="AM365" s="429"/>
      <c r="AN365" s="429"/>
      <c r="AO365" s="429"/>
      <c r="AP365" s="429" t="s">
        <v>373</v>
      </c>
      <c r="AQ365" s="422"/>
      <c r="AR365" s="422"/>
      <c r="AS365" s="422"/>
      <c r="AT365" s="422" t="s">
        <v>345</v>
      </c>
    </row>
    <row r="366" spans="1:46" ht="22.15" customHeight="1">
      <c r="A366" s="423">
        <f>IF(C366="",0,MAX($A$5:A365)+1)</f>
        <v>342</v>
      </c>
      <c r="B366" s="423"/>
      <c r="C366" s="332" t="s">
        <v>799</v>
      </c>
      <c r="D366" s="423" t="s">
        <v>37</v>
      </c>
      <c r="E366" s="423">
        <v>2</v>
      </c>
      <c r="F366" s="423"/>
      <c r="G366" s="423"/>
      <c r="H366" s="328">
        <f t="shared" si="31"/>
        <v>0</v>
      </c>
      <c r="I366" s="329">
        <f t="shared" si="32"/>
        <v>2</v>
      </c>
      <c r="J366" s="329">
        <f t="shared" si="33"/>
        <v>2</v>
      </c>
      <c r="K366" s="329" t="str">
        <f t="shared" si="30"/>
        <v xml:space="preserve">RSN, </v>
      </c>
      <c r="L366" s="423"/>
      <c r="M366" s="423"/>
      <c r="N366" s="423"/>
      <c r="O366" s="423"/>
      <c r="P366" s="423"/>
      <c r="Q366" s="423"/>
      <c r="R366" s="423">
        <v>2</v>
      </c>
      <c r="S366" s="423"/>
      <c r="T366" s="423"/>
      <c r="U366" s="423"/>
      <c r="V366" s="423"/>
      <c r="W366" s="423"/>
      <c r="X366" s="423"/>
      <c r="Y366" s="423"/>
      <c r="Z366" s="423"/>
      <c r="AA366" s="423"/>
      <c r="AB366" s="423"/>
      <c r="AC366" s="423"/>
      <c r="AD366" s="423"/>
      <c r="AE366" s="423"/>
      <c r="AF366" s="423"/>
      <c r="AG366" s="423"/>
      <c r="AH366" s="423"/>
      <c r="AI366" s="423"/>
      <c r="AJ366" s="423"/>
      <c r="AK366" s="423"/>
      <c r="AL366" s="423"/>
      <c r="AM366" s="423"/>
      <c r="AN366" s="423"/>
      <c r="AO366" s="423"/>
      <c r="AP366" s="423" t="s">
        <v>371</v>
      </c>
      <c r="AQ366" s="423"/>
      <c r="AR366" s="423"/>
      <c r="AS366" s="423"/>
      <c r="AT366" s="422" t="s">
        <v>353</v>
      </c>
    </row>
    <row r="367" spans="1:46" s="370" customFormat="1" ht="22.15" customHeight="1">
      <c r="A367" s="365" t="s">
        <v>800</v>
      </c>
      <c r="B367" s="366"/>
      <c r="C367" s="367" t="s">
        <v>801</v>
      </c>
      <c r="D367" s="368"/>
      <c r="E367" s="369"/>
      <c r="F367" s="369"/>
      <c r="G367" s="369"/>
      <c r="H367" s="328">
        <f t="shared" si="31"/>
        <v>0</v>
      </c>
      <c r="I367" s="329">
        <f t="shared" si="32"/>
        <v>0</v>
      </c>
      <c r="J367" s="329">
        <f t="shared" si="33"/>
        <v>0</v>
      </c>
      <c r="K367" s="329" t="str">
        <f t="shared" si="30"/>
        <v/>
      </c>
      <c r="L367" s="369"/>
      <c r="M367" s="369"/>
      <c r="N367" s="369"/>
      <c r="O367" s="369"/>
      <c r="P367" s="369"/>
      <c r="Q367" s="433"/>
      <c r="R367" s="433"/>
      <c r="S367" s="369"/>
      <c r="T367" s="369"/>
      <c r="U367" s="369"/>
      <c r="V367" s="369"/>
      <c r="W367" s="369"/>
      <c r="X367" s="369"/>
      <c r="Y367" s="369"/>
      <c r="Z367" s="369"/>
      <c r="AA367" s="369"/>
      <c r="AB367" s="369"/>
      <c r="AC367" s="369"/>
      <c r="AD367" s="369"/>
      <c r="AE367" s="369"/>
      <c r="AF367" s="369"/>
      <c r="AG367" s="369"/>
      <c r="AH367" s="369"/>
      <c r="AI367" s="369"/>
      <c r="AJ367" s="369"/>
      <c r="AK367" s="369"/>
      <c r="AL367" s="369"/>
      <c r="AM367" s="369"/>
      <c r="AN367" s="369"/>
      <c r="AO367" s="369"/>
      <c r="AP367" s="369"/>
      <c r="AQ367" s="368"/>
      <c r="AR367" s="368"/>
      <c r="AS367" s="368"/>
      <c r="AT367" s="368"/>
    </row>
    <row r="368" spans="1:46" ht="22.15" customHeight="1">
      <c r="A368" s="423">
        <f>IF(C368="",0,MAX($A$5:A367)+1)</f>
        <v>343</v>
      </c>
      <c r="B368" s="413">
        <v>25</v>
      </c>
      <c r="C368" s="427" t="s">
        <v>802</v>
      </c>
      <c r="D368" s="422" t="s">
        <v>38</v>
      </c>
      <c r="E368" s="429">
        <v>3.1699999999999995</v>
      </c>
      <c r="F368" s="429">
        <v>2.2299999999999995</v>
      </c>
      <c r="G368" s="429"/>
      <c r="H368" s="328">
        <f>I368-E368</f>
        <v>0</v>
      </c>
      <c r="I368" s="329">
        <f>J368+F368</f>
        <v>3.1699999999999995</v>
      </c>
      <c r="J368" s="329">
        <f>SUM(L368:P368)+SUM(R368:AN368)</f>
        <v>0.94000000000000006</v>
      </c>
      <c r="K368" s="329" t="str">
        <f t="shared" si="30"/>
        <v xml:space="preserve">LUK, RST, </v>
      </c>
      <c r="L368" s="429"/>
      <c r="M368" s="429">
        <v>0.28000000000000003</v>
      </c>
      <c r="N368" s="429"/>
      <c r="O368" s="429"/>
      <c r="P368" s="429"/>
      <c r="Q368" s="429"/>
      <c r="R368" s="429"/>
      <c r="S368" s="429">
        <v>0.66</v>
      </c>
      <c r="T368" s="429"/>
      <c r="U368" s="429"/>
      <c r="V368" s="429"/>
      <c r="W368" s="429"/>
      <c r="X368" s="429"/>
      <c r="Y368" s="429"/>
      <c r="Z368" s="429"/>
      <c r="AA368" s="429"/>
      <c r="AB368" s="429"/>
      <c r="AC368" s="429"/>
      <c r="AD368" s="429"/>
      <c r="AE368" s="429"/>
      <c r="AF368" s="429"/>
      <c r="AG368" s="429"/>
      <c r="AH368" s="429"/>
      <c r="AI368" s="429"/>
      <c r="AJ368" s="429"/>
      <c r="AK368" s="429"/>
      <c r="AL368" s="429"/>
      <c r="AM368" s="429"/>
      <c r="AN368" s="429"/>
      <c r="AO368" s="429"/>
      <c r="AP368" s="429" t="s">
        <v>343</v>
      </c>
      <c r="AQ368" s="422" t="s">
        <v>803</v>
      </c>
      <c r="AR368" s="422"/>
      <c r="AS368" s="422"/>
      <c r="AT368" s="359" t="s">
        <v>345</v>
      </c>
    </row>
    <row r="369" spans="1:46" ht="22.15" customHeight="1">
      <c r="A369" s="423">
        <f>IF(C369="",0,MAX($A$5:A368)+1)</f>
        <v>344</v>
      </c>
      <c r="B369" s="413">
        <v>4</v>
      </c>
      <c r="C369" s="427" t="s">
        <v>804</v>
      </c>
      <c r="D369" s="422" t="s">
        <v>38</v>
      </c>
      <c r="E369" s="429">
        <v>0.56999999999999995</v>
      </c>
      <c r="F369" s="429"/>
      <c r="G369" s="429"/>
      <c r="H369" s="328">
        <f>I369-E369</f>
        <v>0</v>
      </c>
      <c r="I369" s="329">
        <f>J369+F369</f>
        <v>0.57000000000000006</v>
      </c>
      <c r="J369" s="329">
        <f>SUM(L369:P369)+SUM(R369:AN369)</f>
        <v>0.57000000000000006</v>
      </c>
      <c r="K369" s="329" t="str">
        <f t="shared" si="30"/>
        <v xml:space="preserve">HNK, RST, </v>
      </c>
      <c r="L369" s="429"/>
      <c r="M369" s="429"/>
      <c r="N369" s="429"/>
      <c r="O369" s="423">
        <v>0.24</v>
      </c>
      <c r="P369" s="429"/>
      <c r="Q369" s="429"/>
      <c r="R369" s="429"/>
      <c r="S369" s="429">
        <v>0.33</v>
      </c>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t="s">
        <v>347</v>
      </c>
      <c r="AQ369" s="422"/>
      <c r="AR369" s="422"/>
      <c r="AS369" s="422"/>
      <c r="AT369" s="359"/>
    </row>
    <row r="370" spans="1:46" ht="22.15" customHeight="1">
      <c r="A370" s="423">
        <f>IF(C370="",0,MAX($A$5:A369)+1)</f>
        <v>345</v>
      </c>
      <c r="B370" s="413">
        <v>2</v>
      </c>
      <c r="C370" s="363" t="s">
        <v>805</v>
      </c>
      <c r="D370" s="337" t="s">
        <v>38</v>
      </c>
      <c r="E370" s="334">
        <v>0.50460000000000005</v>
      </c>
      <c r="F370" s="329"/>
      <c r="G370" s="334"/>
      <c r="H370" s="328">
        <f t="shared" si="31"/>
        <v>0</v>
      </c>
      <c r="I370" s="329">
        <f t="shared" si="32"/>
        <v>0.50460000000000005</v>
      </c>
      <c r="J370" s="329">
        <f t="shared" si="33"/>
        <v>0.50460000000000005</v>
      </c>
      <c r="K370" s="329" t="str">
        <f t="shared" si="30"/>
        <v xml:space="preserve">RSN, </v>
      </c>
      <c r="L370" s="429"/>
      <c r="M370" s="334"/>
      <c r="N370" s="334"/>
      <c r="O370" s="334"/>
      <c r="P370" s="334"/>
      <c r="Q370" s="334"/>
      <c r="R370" s="334">
        <v>0.50460000000000005</v>
      </c>
      <c r="S370" s="334"/>
      <c r="T370" s="334"/>
      <c r="U370" s="334"/>
      <c r="V370" s="334"/>
      <c r="W370" s="334"/>
      <c r="X370" s="334"/>
      <c r="Y370" s="334"/>
      <c r="Z370" s="334"/>
      <c r="AA370" s="334"/>
      <c r="AB370" s="334"/>
      <c r="AC370" s="334"/>
      <c r="AD370" s="334"/>
      <c r="AE370" s="334"/>
      <c r="AF370" s="334"/>
      <c r="AG370" s="334"/>
      <c r="AH370" s="334"/>
      <c r="AI370" s="334"/>
      <c r="AJ370" s="334"/>
      <c r="AK370" s="334"/>
      <c r="AL370" s="334"/>
      <c r="AM370" s="334"/>
      <c r="AN370" s="334"/>
      <c r="AO370" s="334"/>
      <c r="AP370" s="334" t="s">
        <v>350</v>
      </c>
      <c r="AQ370" s="422" t="s">
        <v>806</v>
      </c>
      <c r="AR370" s="422"/>
      <c r="AS370" s="422"/>
      <c r="AT370" s="359" t="s">
        <v>353</v>
      </c>
    </row>
    <row r="371" spans="1:46" ht="22.15" customHeight="1">
      <c r="A371" s="423">
        <f>IF(C371="",0,MAX($A$5:A370)+1)</f>
        <v>346</v>
      </c>
      <c r="B371" s="413" t="s">
        <v>281</v>
      </c>
      <c r="C371" s="427" t="s">
        <v>807</v>
      </c>
      <c r="D371" s="422" t="s">
        <v>38</v>
      </c>
      <c r="E371" s="429">
        <v>2.8055000000000003</v>
      </c>
      <c r="F371" s="429"/>
      <c r="G371" s="429"/>
      <c r="H371" s="328">
        <f t="shared" si="31"/>
        <v>0</v>
      </c>
      <c r="I371" s="329">
        <f t="shared" si="32"/>
        <v>2.8055000000000003</v>
      </c>
      <c r="J371" s="329">
        <f t="shared" si="33"/>
        <v>2.8055000000000003</v>
      </c>
      <c r="K371" s="329" t="str">
        <f t="shared" si="30"/>
        <v xml:space="preserve">HNK, CSD, </v>
      </c>
      <c r="L371" s="429"/>
      <c r="M371" s="429"/>
      <c r="N371" s="429"/>
      <c r="O371" s="429">
        <v>0.25829999999999997</v>
      </c>
      <c r="P371" s="429"/>
      <c r="Q371" s="429"/>
      <c r="R371" s="429"/>
      <c r="S371" s="429"/>
      <c r="T371" s="429"/>
      <c r="U371" s="429"/>
      <c r="V371" s="429"/>
      <c r="W371" s="429"/>
      <c r="X371" s="429"/>
      <c r="Y371" s="429"/>
      <c r="Z371" s="429"/>
      <c r="AA371" s="429"/>
      <c r="AB371" s="429"/>
      <c r="AC371" s="429"/>
      <c r="AD371" s="429"/>
      <c r="AE371" s="429"/>
      <c r="AF371" s="429"/>
      <c r="AG371" s="429"/>
      <c r="AH371" s="429"/>
      <c r="AI371" s="429"/>
      <c r="AJ371" s="429"/>
      <c r="AK371" s="429"/>
      <c r="AL371" s="429">
        <v>2.5472000000000001</v>
      </c>
      <c r="AM371" s="429"/>
      <c r="AN371" s="429"/>
      <c r="AO371" s="429"/>
      <c r="AP371" s="429" t="s">
        <v>355</v>
      </c>
      <c r="AQ371" s="422"/>
      <c r="AR371" s="422"/>
      <c r="AS371" s="422"/>
      <c r="AT371" s="422" t="s">
        <v>345</v>
      </c>
    </row>
    <row r="372" spans="1:46" ht="22.15" customHeight="1">
      <c r="A372" s="423">
        <f>IF(C372="",0,MAX($A$5:A371)+1)</f>
        <v>347</v>
      </c>
      <c r="B372" s="413">
        <v>2</v>
      </c>
      <c r="C372" s="427" t="s">
        <v>808</v>
      </c>
      <c r="D372" s="422" t="s">
        <v>38</v>
      </c>
      <c r="E372" s="429">
        <v>0.31369999999999998</v>
      </c>
      <c r="F372" s="429"/>
      <c r="G372" s="429"/>
      <c r="H372" s="328">
        <f t="shared" si="31"/>
        <v>0</v>
      </c>
      <c r="I372" s="329">
        <f t="shared" si="32"/>
        <v>0.31369999999999998</v>
      </c>
      <c r="J372" s="329">
        <f t="shared" si="33"/>
        <v>0.31369999999999998</v>
      </c>
      <c r="K372" s="329" t="str">
        <f t="shared" si="30"/>
        <v xml:space="preserve">CSD, </v>
      </c>
      <c r="L372" s="429"/>
      <c r="M372" s="429"/>
      <c r="N372" s="429"/>
      <c r="O372" s="429"/>
      <c r="P372" s="429"/>
      <c r="Q372" s="429"/>
      <c r="R372" s="429"/>
      <c r="S372" s="429"/>
      <c r="T372" s="429"/>
      <c r="U372" s="429"/>
      <c r="V372" s="429"/>
      <c r="W372" s="429"/>
      <c r="X372" s="429"/>
      <c r="Y372" s="429"/>
      <c r="Z372" s="429"/>
      <c r="AA372" s="429"/>
      <c r="AB372" s="429"/>
      <c r="AC372" s="429"/>
      <c r="AD372" s="429"/>
      <c r="AE372" s="429"/>
      <c r="AF372" s="429"/>
      <c r="AG372" s="429"/>
      <c r="AH372" s="429"/>
      <c r="AI372" s="429"/>
      <c r="AJ372" s="429"/>
      <c r="AK372" s="429"/>
      <c r="AL372" s="429">
        <v>0.31369999999999998</v>
      </c>
      <c r="AM372" s="429"/>
      <c r="AN372" s="429"/>
      <c r="AO372" s="429"/>
      <c r="AP372" s="429" t="s">
        <v>360</v>
      </c>
      <c r="AQ372" s="422"/>
      <c r="AR372" s="422"/>
      <c r="AS372" s="422"/>
      <c r="AT372" s="422" t="s">
        <v>345</v>
      </c>
    </row>
    <row r="373" spans="1:46" ht="22.15" customHeight="1">
      <c r="A373" s="423">
        <f>IF(C373="",0,MAX($A$5:A372)+1)</f>
        <v>348</v>
      </c>
      <c r="B373" s="413">
        <v>3</v>
      </c>
      <c r="C373" s="427" t="s">
        <v>809</v>
      </c>
      <c r="D373" s="422" t="s">
        <v>38</v>
      </c>
      <c r="E373" s="429">
        <v>8.5500000000000007E-2</v>
      </c>
      <c r="F373" s="429"/>
      <c r="G373" s="429"/>
      <c r="H373" s="328">
        <f t="shared" si="31"/>
        <v>0</v>
      </c>
      <c r="I373" s="329">
        <f t="shared" si="32"/>
        <v>8.5500000000000007E-2</v>
      </c>
      <c r="J373" s="329">
        <f t="shared" si="33"/>
        <v>8.5500000000000007E-2</v>
      </c>
      <c r="K373" s="329" t="str">
        <f t="shared" si="30"/>
        <v xml:space="preserve">CSD, </v>
      </c>
      <c r="L373" s="429"/>
      <c r="M373" s="429"/>
      <c r="N373" s="429"/>
      <c r="O373" s="429"/>
      <c r="P373" s="429"/>
      <c r="Q373" s="429"/>
      <c r="R373" s="429"/>
      <c r="S373" s="429"/>
      <c r="T373" s="429"/>
      <c r="U373" s="429"/>
      <c r="V373" s="429"/>
      <c r="W373" s="429"/>
      <c r="X373" s="429"/>
      <c r="Y373" s="429"/>
      <c r="Z373" s="429"/>
      <c r="AA373" s="429"/>
      <c r="AB373" s="429"/>
      <c r="AC373" s="429"/>
      <c r="AD373" s="429"/>
      <c r="AE373" s="429"/>
      <c r="AF373" s="429"/>
      <c r="AG373" s="429"/>
      <c r="AH373" s="429"/>
      <c r="AI373" s="429"/>
      <c r="AJ373" s="429"/>
      <c r="AK373" s="429"/>
      <c r="AL373" s="429">
        <v>8.5500000000000007E-2</v>
      </c>
      <c r="AM373" s="429"/>
      <c r="AN373" s="429"/>
      <c r="AO373" s="429"/>
      <c r="AP373" s="429" t="s">
        <v>360</v>
      </c>
      <c r="AQ373" s="422"/>
      <c r="AR373" s="422"/>
      <c r="AS373" s="422"/>
      <c r="AT373" s="422" t="s">
        <v>345</v>
      </c>
    </row>
    <row r="374" spans="1:46" ht="22.15" customHeight="1">
      <c r="A374" s="423">
        <f>IF(C374="",0,MAX($A$5:A373)+1)</f>
        <v>349</v>
      </c>
      <c r="B374" s="413">
        <v>34</v>
      </c>
      <c r="C374" s="363" t="s">
        <v>810</v>
      </c>
      <c r="D374" s="446" t="s">
        <v>38</v>
      </c>
      <c r="E374" s="329">
        <v>0.58350000000000002</v>
      </c>
      <c r="F374" s="329"/>
      <c r="G374" s="329"/>
      <c r="H374" s="328">
        <f t="shared" si="31"/>
        <v>0</v>
      </c>
      <c r="I374" s="329">
        <f t="shared" si="32"/>
        <v>0.58350000000000002</v>
      </c>
      <c r="J374" s="329">
        <f t="shared" si="33"/>
        <v>0.58350000000000002</v>
      </c>
      <c r="K374" s="329" t="str">
        <f t="shared" si="30"/>
        <v xml:space="preserve">RSN, </v>
      </c>
      <c r="L374" s="329"/>
      <c r="M374" s="358"/>
      <c r="N374" s="358"/>
      <c r="O374" s="358"/>
      <c r="P374" s="358"/>
      <c r="Q374" s="333"/>
      <c r="R374" s="333">
        <v>0.58350000000000002</v>
      </c>
      <c r="S374" s="329"/>
      <c r="T374" s="329"/>
      <c r="U374" s="358"/>
      <c r="V374" s="358"/>
      <c r="W374" s="358"/>
      <c r="X374" s="358"/>
      <c r="Y374" s="358"/>
      <c r="Z374" s="358"/>
      <c r="AA374" s="358"/>
      <c r="AB374" s="358"/>
      <c r="AC374" s="358"/>
      <c r="AD374" s="358"/>
      <c r="AE374" s="358"/>
      <c r="AF374" s="358"/>
      <c r="AG374" s="358"/>
      <c r="AH374" s="358"/>
      <c r="AI374" s="358"/>
      <c r="AJ374" s="358"/>
      <c r="AK374" s="358"/>
      <c r="AL374" s="358"/>
      <c r="AM374" s="358"/>
      <c r="AN374" s="358"/>
      <c r="AO374" s="358"/>
      <c r="AP374" s="329" t="s">
        <v>360</v>
      </c>
      <c r="AQ374" s="422" t="s">
        <v>811</v>
      </c>
      <c r="AR374" s="422"/>
      <c r="AS374" s="422"/>
      <c r="AT374" s="359" t="s">
        <v>353</v>
      </c>
    </row>
    <row r="375" spans="1:46" ht="22.15" customHeight="1">
      <c r="A375" s="423">
        <f>IF(C375="",0,MAX($A$5:A374)+1)</f>
        <v>350</v>
      </c>
      <c r="B375" s="413">
        <v>10</v>
      </c>
      <c r="C375" s="427" t="s">
        <v>812</v>
      </c>
      <c r="D375" s="422" t="s">
        <v>38</v>
      </c>
      <c r="E375" s="429">
        <v>1.0508</v>
      </c>
      <c r="F375" s="429"/>
      <c r="G375" s="429"/>
      <c r="H375" s="328">
        <f t="shared" si="31"/>
        <v>0</v>
      </c>
      <c r="I375" s="329">
        <f t="shared" si="32"/>
        <v>1.0508</v>
      </c>
      <c r="J375" s="329">
        <f t="shared" si="33"/>
        <v>1.0508</v>
      </c>
      <c r="K375" s="329" t="str">
        <f t="shared" si="30"/>
        <v xml:space="preserve">RSN, </v>
      </c>
      <c r="L375" s="429"/>
      <c r="M375" s="429"/>
      <c r="N375" s="429"/>
      <c r="O375" s="429"/>
      <c r="P375" s="429"/>
      <c r="Q375" s="333"/>
      <c r="R375" s="333">
        <v>1.0508</v>
      </c>
      <c r="S375" s="429"/>
      <c r="T375" s="429"/>
      <c r="U375" s="429"/>
      <c r="V375" s="429"/>
      <c r="W375" s="429"/>
      <c r="X375" s="429"/>
      <c r="Y375" s="429"/>
      <c r="Z375" s="429"/>
      <c r="AA375" s="429"/>
      <c r="AB375" s="429"/>
      <c r="AC375" s="429"/>
      <c r="AD375" s="429"/>
      <c r="AE375" s="429"/>
      <c r="AF375" s="429"/>
      <c r="AG375" s="429"/>
      <c r="AH375" s="429"/>
      <c r="AI375" s="429"/>
      <c r="AJ375" s="429"/>
      <c r="AK375" s="429"/>
      <c r="AL375" s="429"/>
      <c r="AM375" s="429"/>
      <c r="AN375" s="429"/>
      <c r="AO375" s="429"/>
      <c r="AP375" s="429" t="s">
        <v>362</v>
      </c>
      <c r="AQ375" s="422"/>
      <c r="AR375" s="422"/>
      <c r="AS375" s="422"/>
      <c r="AT375" s="422" t="s">
        <v>345</v>
      </c>
    </row>
    <row r="376" spans="1:46" ht="22.15" customHeight="1">
      <c r="A376" s="423">
        <f>IF(C376="",0,MAX($A$5:A375)+1)</f>
        <v>351</v>
      </c>
      <c r="B376" s="413">
        <v>14</v>
      </c>
      <c r="C376" s="427" t="s">
        <v>802</v>
      </c>
      <c r="D376" s="422" t="s">
        <v>38</v>
      </c>
      <c r="E376" s="429">
        <v>1.3411</v>
      </c>
      <c r="F376" s="429"/>
      <c r="G376" s="429"/>
      <c r="H376" s="328">
        <f t="shared" si="31"/>
        <v>0</v>
      </c>
      <c r="I376" s="329">
        <f t="shared" si="32"/>
        <v>1.3411</v>
      </c>
      <c r="J376" s="329">
        <f t="shared" si="33"/>
        <v>1.3411</v>
      </c>
      <c r="K376" s="329" t="str">
        <f t="shared" si="30"/>
        <v xml:space="preserve">RSN, </v>
      </c>
      <c r="L376" s="429"/>
      <c r="M376" s="429"/>
      <c r="N376" s="429"/>
      <c r="O376" s="429"/>
      <c r="P376" s="429"/>
      <c r="Q376" s="333"/>
      <c r="R376" s="333">
        <v>1.3411</v>
      </c>
      <c r="S376" s="429"/>
      <c r="T376" s="429"/>
      <c r="U376" s="429"/>
      <c r="V376" s="429"/>
      <c r="W376" s="429"/>
      <c r="X376" s="429"/>
      <c r="Y376" s="429"/>
      <c r="Z376" s="429"/>
      <c r="AA376" s="429"/>
      <c r="AB376" s="429"/>
      <c r="AC376" s="429"/>
      <c r="AD376" s="429"/>
      <c r="AE376" s="429"/>
      <c r="AF376" s="429"/>
      <c r="AG376" s="429"/>
      <c r="AH376" s="429"/>
      <c r="AI376" s="429"/>
      <c r="AJ376" s="429"/>
      <c r="AK376" s="429"/>
      <c r="AL376" s="429"/>
      <c r="AM376" s="429"/>
      <c r="AN376" s="429"/>
      <c r="AO376" s="429"/>
      <c r="AP376" s="429" t="s">
        <v>364</v>
      </c>
      <c r="AQ376" s="422"/>
      <c r="AR376" s="422"/>
      <c r="AS376" s="422"/>
      <c r="AT376" s="422" t="s">
        <v>345</v>
      </c>
    </row>
    <row r="377" spans="1:46" ht="22.15" customHeight="1">
      <c r="A377" s="423">
        <f>IF(C377="",0,MAX($A$5:A376)+1)</f>
        <v>352</v>
      </c>
      <c r="B377" s="434">
        <v>3</v>
      </c>
      <c r="C377" s="427" t="s">
        <v>813</v>
      </c>
      <c r="D377" s="446" t="s">
        <v>38</v>
      </c>
      <c r="E377" s="329">
        <v>0.43630000000000002</v>
      </c>
      <c r="F377" s="329"/>
      <c r="G377" s="329"/>
      <c r="H377" s="328">
        <f t="shared" si="31"/>
        <v>0</v>
      </c>
      <c r="I377" s="329">
        <f t="shared" si="32"/>
        <v>0.43630000000000002</v>
      </c>
      <c r="J377" s="329">
        <f t="shared" si="33"/>
        <v>0.43630000000000002</v>
      </c>
      <c r="K377" s="329" t="str">
        <f t="shared" si="30"/>
        <v xml:space="preserve">RSN, </v>
      </c>
      <c r="L377" s="329"/>
      <c r="M377" s="334"/>
      <c r="N377" s="334"/>
      <c r="O377" s="334"/>
      <c r="P377" s="334"/>
      <c r="Q377" s="333"/>
      <c r="R377" s="333">
        <v>0.43630000000000002</v>
      </c>
      <c r="S377" s="334"/>
      <c r="T377" s="334"/>
      <c r="U377" s="334"/>
      <c r="V377" s="334"/>
      <c r="W377" s="334"/>
      <c r="X377" s="334"/>
      <c r="Y377" s="334"/>
      <c r="Z377" s="334"/>
      <c r="AA377" s="334"/>
      <c r="AB377" s="334"/>
      <c r="AC377" s="334"/>
      <c r="AD377" s="334"/>
      <c r="AE377" s="334"/>
      <c r="AF377" s="334"/>
      <c r="AG377" s="334"/>
      <c r="AH377" s="334"/>
      <c r="AI377" s="334"/>
      <c r="AJ377" s="334"/>
      <c r="AK377" s="334"/>
      <c r="AL377" s="334"/>
      <c r="AM377" s="334"/>
      <c r="AN377" s="429"/>
      <c r="AO377" s="429"/>
      <c r="AP377" s="329" t="s">
        <v>366</v>
      </c>
      <c r="AQ377" s="422" t="s">
        <v>814</v>
      </c>
      <c r="AR377" s="422"/>
      <c r="AS377" s="422"/>
      <c r="AT377" s="422" t="s">
        <v>345</v>
      </c>
    </row>
    <row r="378" spans="1:46" ht="22.15" customHeight="1">
      <c r="A378" s="423">
        <f>IF(C378="",0,MAX($A$5:A377)+1)</f>
        <v>353</v>
      </c>
      <c r="B378" s="423">
        <v>17</v>
      </c>
      <c r="C378" s="332" t="s">
        <v>815</v>
      </c>
      <c r="D378" s="423" t="s">
        <v>38</v>
      </c>
      <c r="E378" s="429">
        <v>1.0059</v>
      </c>
      <c r="F378" s="429"/>
      <c r="G378" s="429"/>
      <c r="H378" s="328">
        <f t="shared" si="31"/>
        <v>0</v>
      </c>
      <c r="I378" s="329">
        <f t="shared" si="32"/>
        <v>1.0059</v>
      </c>
      <c r="J378" s="329">
        <f t="shared" si="33"/>
        <v>1.0059</v>
      </c>
      <c r="K378" s="329" t="str">
        <f t="shared" si="30"/>
        <v xml:space="preserve">RST, RPH, </v>
      </c>
      <c r="L378" s="429"/>
      <c r="M378" s="429"/>
      <c r="N378" s="429"/>
      <c r="O378" s="429"/>
      <c r="P378" s="429"/>
      <c r="Q378" s="333"/>
      <c r="R378" s="333"/>
      <c r="S378" s="429">
        <v>0.2455</v>
      </c>
      <c r="T378" s="429"/>
      <c r="U378" s="429">
        <v>0.76039999999999996</v>
      </c>
      <c r="V378" s="429"/>
      <c r="W378" s="429"/>
      <c r="X378" s="429"/>
      <c r="Y378" s="429"/>
      <c r="Z378" s="429"/>
      <c r="AA378" s="429"/>
      <c r="AB378" s="429"/>
      <c r="AC378" s="429"/>
      <c r="AD378" s="429"/>
      <c r="AE378" s="429"/>
      <c r="AF378" s="429"/>
      <c r="AG378" s="429"/>
      <c r="AH378" s="429"/>
      <c r="AI378" s="429"/>
      <c r="AJ378" s="429"/>
      <c r="AK378" s="429"/>
      <c r="AL378" s="429"/>
      <c r="AM378" s="429"/>
      <c r="AN378" s="429"/>
      <c r="AO378" s="429"/>
      <c r="AP378" s="429" t="s">
        <v>368</v>
      </c>
      <c r="AQ378" s="384"/>
      <c r="AR378" s="422"/>
      <c r="AS378" s="422"/>
      <c r="AT378" s="422" t="s">
        <v>345</v>
      </c>
    </row>
    <row r="379" spans="1:46" ht="22.15" customHeight="1">
      <c r="A379" s="423">
        <f>IF(C379="",0,MAX($A$5:A378)+1)</f>
        <v>354</v>
      </c>
      <c r="B379" s="413">
        <v>29</v>
      </c>
      <c r="C379" s="427" t="s">
        <v>802</v>
      </c>
      <c r="D379" s="422" t="s">
        <v>38</v>
      </c>
      <c r="E379" s="429">
        <v>0.84619999999999995</v>
      </c>
      <c r="F379" s="429"/>
      <c r="G379" s="429"/>
      <c r="H379" s="328">
        <f t="shared" si="31"/>
        <v>0</v>
      </c>
      <c r="I379" s="329">
        <f t="shared" si="32"/>
        <v>0.84619999999999995</v>
      </c>
      <c r="J379" s="329">
        <f t="shared" si="33"/>
        <v>0.84619999999999995</v>
      </c>
      <c r="K379" s="329" t="str">
        <f t="shared" si="30"/>
        <v xml:space="preserve">HNK, </v>
      </c>
      <c r="L379" s="429"/>
      <c r="M379" s="429"/>
      <c r="N379" s="429"/>
      <c r="O379" s="429">
        <v>0.84619999999999995</v>
      </c>
      <c r="P379" s="429"/>
      <c r="Q379" s="333"/>
      <c r="R379" s="333"/>
      <c r="S379" s="429"/>
      <c r="T379" s="429"/>
      <c r="U379" s="429"/>
      <c r="V379" s="429"/>
      <c r="W379" s="429"/>
      <c r="X379" s="429"/>
      <c r="Y379" s="429"/>
      <c r="Z379" s="429"/>
      <c r="AA379" s="429"/>
      <c r="AB379" s="429"/>
      <c r="AC379" s="429"/>
      <c r="AD379" s="429"/>
      <c r="AE379" s="429"/>
      <c r="AF379" s="429"/>
      <c r="AG379" s="429"/>
      <c r="AH379" s="429"/>
      <c r="AI379" s="429"/>
      <c r="AJ379" s="429"/>
      <c r="AK379" s="429"/>
      <c r="AL379" s="429"/>
      <c r="AM379" s="429"/>
      <c r="AN379" s="429"/>
      <c r="AO379" s="429"/>
      <c r="AP379" s="429" t="s">
        <v>371</v>
      </c>
      <c r="AQ379" s="422"/>
      <c r="AR379" s="422"/>
      <c r="AS379" s="422"/>
      <c r="AT379" s="422" t="s">
        <v>345</v>
      </c>
    </row>
    <row r="380" spans="1:46" ht="22.15" customHeight="1">
      <c r="A380" s="423">
        <f>IF(C380="",0,MAX($A$5:A379)+1)</f>
        <v>355</v>
      </c>
      <c r="B380" s="422">
        <v>20</v>
      </c>
      <c r="C380" s="435" t="s">
        <v>816</v>
      </c>
      <c r="D380" s="337" t="s">
        <v>38</v>
      </c>
      <c r="E380" s="334">
        <v>1</v>
      </c>
      <c r="F380" s="429"/>
      <c r="G380" s="334">
        <v>1</v>
      </c>
      <c r="H380" s="328">
        <f t="shared" si="31"/>
        <v>0</v>
      </c>
      <c r="I380" s="329">
        <f t="shared" si="32"/>
        <v>1</v>
      </c>
      <c r="J380" s="329">
        <f t="shared" si="33"/>
        <v>1</v>
      </c>
      <c r="K380" s="329" t="str">
        <f t="shared" si="30"/>
        <v xml:space="preserve">RSN, RST, </v>
      </c>
      <c r="L380" s="429"/>
      <c r="M380" s="334"/>
      <c r="N380" s="334"/>
      <c r="O380" s="383"/>
      <c r="P380" s="334"/>
      <c r="Q380" s="334"/>
      <c r="R380" s="383">
        <v>0.98</v>
      </c>
      <c r="S380" s="334">
        <v>0.02</v>
      </c>
      <c r="T380" s="334"/>
      <c r="U380" s="334"/>
      <c r="V380" s="334"/>
      <c r="W380" s="334"/>
      <c r="X380" s="334"/>
      <c r="Y380" s="334"/>
      <c r="Z380" s="334"/>
      <c r="AA380" s="334"/>
      <c r="AB380" s="334"/>
      <c r="AC380" s="334"/>
      <c r="AD380" s="334"/>
      <c r="AE380" s="334"/>
      <c r="AF380" s="334"/>
      <c r="AG380" s="334"/>
      <c r="AH380" s="334"/>
      <c r="AI380" s="334"/>
      <c r="AJ380" s="334"/>
      <c r="AK380" s="334"/>
      <c r="AL380" s="334"/>
      <c r="AM380" s="334"/>
      <c r="AN380" s="334"/>
      <c r="AO380" s="334"/>
      <c r="AP380" s="334" t="s">
        <v>373</v>
      </c>
      <c r="AQ380" s="422" t="s">
        <v>817</v>
      </c>
      <c r="AR380" s="337"/>
      <c r="AS380" s="422"/>
      <c r="AT380" s="422" t="s">
        <v>345</v>
      </c>
    </row>
    <row r="381" spans="1:46" ht="22.15" customHeight="1">
      <c r="A381" s="423">
        <f>IF(C381="",0,MAX($A$5:A380)+1)</f>
        <v>356</v>
      </c>
      <c r="B381" s="422">
        <v>3</v>
      </c>
      <c r="C381" s="427" t="s">
        <v>802</v>
      </c>
      <c r="D381" s="422" t="s">
        <v>38</v>
      </c>
      <c r="E381" s="429">
        <v>0.9466</v>
      </c>
      <c r="F381" s="429"/>
      <c r="G381" s="429"/>
      <c r="H381" s="328">
        <f t="shared" si="31"/>
        <v>0</v>
      </c>
      <c r="I381" s="329">
        <f t="shared" si="32"/>
        <v>0.9466</v>
      </c>
      <c r="J381" s="329">
        <f t="shared" si="33"/>
        <v>0.9466</v>
      </c>
      <c r="K381" s="329" t="str">
        <f t="shared" si="30"/>
        <v xml:space="preserve">RSN, RST, </v>
      </c>
      <c r="L381" s="429"/>
      <c r="M381" s="429"/>
      <c r="N381" s="429"/>
      <c r="O381" s="429"/>
      <c r="P381" s="429"/>
      <c r="Q381" s="333"/>
      <c r="R381" s="333">
        <v>0.16</v>
      </c>
      <c r="S381" s="429">
        <v>0.78659999999999997</v>
      </c>
      <c r="T381" s="429"/>
      <c r="U381" s="429"/>
      <c r="V381" s="429"/>
      <c r="W381" s="429"/>
      <c r="X381" s="429"/>
      <c r="Y381" s="429"/>
      <c r="Z381" s="429"/>
      <c r="AA381" s="429"/>
      <c r="AB381" s="429"/>
      <c r="AC381" s="429"/>
      <c r="AD381" s="429"/>
      <c r="AE381" s="429"/>
      <c r="AF381" s="429"/>
      <c r="AG381" s="429"/>
      <c r="AH381" s="429"/>
      <c r="AI381" s="429"/>
      <c r="AJ381" s="429"/>
      <c r="AK381" s="429"/>
      <c r="AL381" s="429"/>
      <c r="AM381" s="429"/>
      <c r="AN381" s="429"/>
      <c r="AO381" s="429"/>
      <c r="AP381" s="429" t="s">
        <v>378</v>
      </c>
      <c r="AQ381" s="422"/>
      <c r="AR381" s="422"/>
      <c r="AS381" s="422"/>
      <c r="AT381" s="422" t="s">
        <v>345</v>
      </c>
    </row>
    <row r="382" spans="1:46" ht="22.15" customHeight="1">
      <c r="A382" s="423">
        <f>IF(C382="",0,MAX($A$5:A381)+1)</f>
        <v>357</v>
      </c>
      <c r="B382" s="422"/>
      <c r="C382" s="427" t="s">
        <v>818</v>
      </c>
      <c r="D382" s="422" t="s">
        <v>38</v>
      </c>
      <c r="E382" s="429">
        <v>0.71</v>
      </c>
      <c r="F382" s="429"/>
      <c r="G382" s="429"/>
      <c r="H382" s="328">
        <f t="shared" si="31"/>
        <v>0</v>
      </c>
      <c r="I382" s="329">
        <f t="shared" si="32"/>
        <v>0.71</v>
      </c>
      <c r="J382" s="329">
        <f t="shared" si="33"/>
        <v>0.71</v>
      </c>
      <c r="K382" s="329" t="str">
        <f t="shared" si="30"/>
        <v xml:space="preserve">RST, </v>
      </c>
      <c r="L382" s="429"/>
      <c r="M382" s="429"/>
      <c r="N382" s="429"/>
      <c r="O382" s="429"/>
      <c r="P382" s="429"/>
      <c r="Q382" s="333"/>
      <c r="R382" s="333"/>
      <c r="S382" s="429">
        <v>0.71</v>
      </c>
      <c r="T382" s="429"/>
      <c r="U382" s="429"/>
      <c r="V382" s="429"/>
      <c r="W382" s="429"/>
      <c r="X382" s="429"/>
      <c r="Y382" s="429"/>
      <c r="Z382" s="429"/>
      <c r="AA382" s="429"/>
      <c r="AB382" s="429"/>
      <c r="AC382" s="429"/>
      <c r="AD382" s="429"/>
      <c r="AE382" s="429"/>
      <c r="AF382" s="429"/>
      <c r="AG382" s="429"/>
      <c r="AH382" s="429"/>
      <c r="AI382" s="429"/>
      <c r="AJ382" s="429"/>
      <c r="AK382" s="429"/>
      <c r="AL382" s="429"/>
      <c r="AM382" s="429"/>
      <c r="AN382" s="429"/>
      <c r="AO382" s="429"/>
      <c r="AP382" s="429" t="s">
        <v>375</v>
      </c>
      <c r="AQ382" s="422"/>
      <c r="AR382" s="422"/>
      <c r="AS382" s="422"/>
      <c r="AT382" s="422" t="s">
        <v>353</v>
      </c>
    </row>
    <row r="383" spans="1:46" s="370" customFormat="1" ht="22.15" customHeight="1">
      <c r="A383" s="365" t="s">
        <v>819</v>
      </c>
      <c r="B383" s="366"/>
      <c r="C383" s="367" t="s">
        <v>820</v>
      </c>
      <c r="D383" s="368"/>
      <c r="E383" s="369"/>
      <c r="F383" s="369"/>
      <c r="G383" s="369"/>
      <c r="H383" s="328">
        <f t="shared" si="31"/>
        <v>0</v>
      </c>
      <c r="I383" s="329">
        <f t="shared" si="32"/>
        <v>0</v>
      </c>
      <c r="J383" s="329">
        <f t="shared" si="33"/>
        <v>0</v>
      </c>
      <c r="K383" s="329" t="str">
        <f t="shared" si="30"/>
        <v/>
      </c>
      <c r="L383" s="369"/>
      <c r="M383" s="369"/>
      <c r="N383" s="369"/>
      <c r="O383" s="369"/>
      <c r="P383" s="369"/>
      <c r="Q383" s="433"/>
      <c r="R383" s="433"/>
      <c r="S383" s="369"/>
      <c r="T383" s="369"/>
      <c r="U383" s="369"/>
      <c r="V383" s="369"/>
      <c r="W383" s="369"/>
      <c r="X383" s="369"/>
      <c r="Y383" s="369"/>
      <c r="Z383" s="369"/>
      <c r="AA383" s="369"/>
      <c r="AB383" s="369"/>
      <c r="AC383" s="369"/>
      <c r="AD383" s="369"/>
      <c r="AE383" s="369"/>
      <c r="AF383" s="369"/>
      <c r="AG383" s="369"/>
      <c r="AH383" s="369"/>
      <c r="AI383" s="369"/>
      <c r="AJ383" s="369"/>
      <c r="AK383" s="369"/>
      <c r="AL383" s="369"/>
      <c r="AM383" s="369"/>
      <c r="AN383" s="369"/>
      <c r="AO383" s="369"/>
      <c r="AP383" s="369"/>
      <c r="AQ383" s="368"/>
      <c r="AR383" s="368"/>
      <c r="AS383" s="368"/>
      <c r="AT383" s="368"/>
    </row>
    <row r="384" spans="1:46" ht="22.15" customHeight="1">
      <c r="A384" s="423">
        <f>IF(C384="",0,MAX($A$5:A383)+1)</f>
        <v>358</v>
      </c>
      <c r="B384" s="330">
        <v>144</v>
      </c>
      <c r="C384" s="386" t="s">
        <v>821</v>
      </c>
      <c r="D384" s="330" t="s">
        <v>41</v>
      </c>
      <c r="E384" s="330">
        <v>2.5299999999999998</v>
      </c>
      <c r="F384" s="330">
        <v>1.99</v>
      </c>
      <c r="G384" s="330"/>
      <c r="H384" s="328">
        <f t="shared" si="31"/>
        <v>0</v>
      </c>
      <c r="I384" s="329">
        <f t="shared" si="32"/>
        <v>2.5299999999999998</v>
      </c>
      <c r="J384" s="329">
        <f t="shared" si="33"/>
        <v>0.53999999999999981</v>
      </c>
      <c r="K384" s="329" t="str">
        <f t="shared" ref="K384:K450" si="34">IF(L384&lt;&gt;0,L$3&amp;", ","")&amp;IF(M384&lt;&gt;0,M$3&amp;", ","")&amp;IF(N384&lt;&gt;0,N$3&amp;", ","")&amp;IF(O384&lt;&gt;0,O$3&amp;", ","")&amp;IF(P384&lt;&gt;0,P$3&amp;", ","")&amp;IF(Q384&lt;&gt;0,Q$3&amp;", ","")&amp;IF(R384&lt;&gt;0,R$3&amp;", ","")&amp;IF(S384&lt;&gt;0,S$3&amp;", ","")&amp;IF(T384&lt;&gt;0,T$3&amp;", ","")&amp;IF(U384&lt;&gt;0,U$3&amp;", ","")&amp;IF(V384&lt;&gt;0,V$3&amp;", ","")&amp;IF(W384&lt;&gt;0,W$3&amp;", ","")&amp;IF(X384&lt;&gt;0,X$3&amp;", ","")&amp;IF(Y384&lt;&gt;0,Y$3&amp;", ","")&amp;IF(Z384&lt;&gt;0,Z$3&amp;", ","")&amp;IF(AA384&lt;&gt;0,AA$3&amp;", ","")&amp;IF(AB384&lt;&gt;0,AB$3&amp;", ","")&amp;IF(AC384&lt;&gt;0,AC$3&amp;", ","")&amp;IF(AD384&lt;&gt;0,AD$3&amp;", ","")&amp;IF(AE384&lt;&gt;0,AE$3&amp;", ","")&amp;IF(AF384&lt;&gt;0,AF$3&amp;", ","")&amp;IF(AG384&lt;&gt;0,AG$3&amp;", ","")&amp;IF(AH384&lt;&gt;0,AH$3&amp;", ","")&amp;IF(AI384&lt;&gt;0,AI$3&amp;", ","")&amp;IF(AJ384&lt;&gt;0,AJ$3&amp;", ","")&amp;IF(AK384&lt;&gt;0,AK$3&amp;", ","")&amp;IF(AL384&lt;&gt;0,AL$3&amp;", ","")&amp;IF(AM384&lt;&gt;0,AM$3&amp;", ","")&amp;IF(AN384&lt;&gt;0,AN$3&amp;", ","")</f>
        <v xml:space="preserve">RST, </v>
      </c>
      <c r="L384" s="330"/>
      <c r="M384" s="330"/>
      <c r="N384" s="330"/>
      <c r="O384" s="330"/>
      <c r="P384" s="330"/>
      <c r="Q384" s="330"/>
      <c r="R384" s="330"/>
      <c r="S384" s="330">
        <v>0.53999999999999981</v>
      </c>
      <c r="T384" s="330"/>
      <c r="U384" s="330"/>
      <c r="V384" s="330"/>
      <c r="W384" s="330"/>
      <c r="X384" s="330"/>
      <c r="Y384" s="330"/>
      <c r="Z384" s="330"/>
      <c r="AA384" s="330"/>
      <c r="AB384" s="330"/>
      <c r="AC384" s="330"/>
      <c r="AD384" s="330"/>
      <c r="AE384" s="330"/>
      <c r="AF384" s="330"/>
      <c r="AG384" s="330"/>
      <c r="AH384" s="330"/>
      <c r="AI384" s="330"/>
      <c r="AJ384" s="330"/>
      <c r="AK384" s="330"/>
      <c r="AL384" s="330"/>
      <c r="AM384" s="330"/>
      <c r="AN384" s="330"/>
      <c r="AO384" s="330"/>
      <c r="AP384" s="330" t="s">
        <v>343</v>
      </c>
      <c r="AQ384" s="330"/>
      <c r="AR384" s="330"/>
      <c r="AS384" s="330"/>
      <c r="AT384" s="422" t="s">
        <v>345</v>
      </c>
    </row>
    <row r="385" spans="1:46" ht="22.15" customHeight="1">
      <c r="A385" s="423">
        <f>IF(C385="",0,MAX($A$5:A384)+1)</f>
        <v>359</v>
      </c>
      <c r="B385" s="413">
        <v>14</v>
      </c>
      <c r="C385" s="436" t="s">
        <v>822</v>
      </c>
      <c r="D385" s="337" t="s">
        <v>41</v>
      </c>
      <c r="E385" s="334">
        <v>1.9894000000000001</v>
      </c>
      <c r="F385" s="437"/>
      <c r="G385" s="334"/>
      <c r="H385" s="328">
        <f t="shared" si="31"/>
        <v>1.0599999999999943E-2</v>
      </c>
      <c r="I385" s="329">
        <f t="shared" si="32"/>
        <v>2</v>
      </c>
      <c r="J385" s="329">
        <f t="shared" si="33"/>
        <v>2</v>
      </c>
      <c r="K385" s="329" t="str">
        <f t="shared" si="34"/>
        <v xml:space="preserve">RSN, </v>
      </c>
      <c r="L385" s="329"/>
      <c r="M385" s="334"/>
      <c r="N385" s="334"/>
      <c r="O385" s="334"/>
      <c r="P385" s="334"/>
      <c r="Q385" s="333"/>
      <c r="R385" s="387">
        <v>2</v>
      </c>
      <c r="S385" s="334"/>
      <c r="T385" s="334"/>
      <c r="U385" s="334"/>
      <c r="V385" s="334"/>
      <c r="W385" s="334"/>
      <c r="X385" s="334"/>
      <c r="Y385" s="334"/>
      <c r="Z385" s="334"/>
      <c r="AA385" s="334"/>
      <c r="AB385" s="334"/>
      <c r="AC385" s="334"/>
      <c r="AD385" s="334"/>
      <c r="AE385" s="334"/>
      <c r="AF385" s="334"/>
      <c r="AG385" s="334"/>
      <c r="AH385" s="334"/>
      <c r="AI385" s="334"/>
      <c r="AJ385" s="334"/>
      <c r="AK385" s="334"/>
      <c r="AL385" s="334"/>
      <c r="AM385" s="334"/>
      <c r="AN385" s="334"/>
      <c r="AO385" s="334"/>
      <c r="AP385" s="334" t="s">
        <v>350</v>
      </c>
      <c r="AQ385" s="422" t="s">
        <v>823</v>
      </c>
      <c r="AR385" s="391"/>
      <c r="AS385" s="422"/>
      <c r="AT385" s="359" t="s">
        <v>353</v>
      </c>
    </row>
    <row r="386" spans="1:46" ht="22.15" customHeight="1">
      <c r="A386" s="423">
        <f>IF(C386="",0,MAX($A$5:A385)+1)</f>
        <v>360</v>
      </c>
      <c r="B386" s="413">
        <v>15</v>
      </c>
      <c r="C386" s="438" t="s">
        <v>824</v>
      </c>
      <c r="D386" s="439" t="s">
        <v>41</v>
      </c>
      <c r="E386" s="334">
        <v>1.4978</v>
      </c>
      <c r="F386" s="437"/>
      <c r="G386" s="334"/>
      <c r="H386" s="328">
        <f t="shared" si="31"/>
        <v>0</v>
      </c>
      <c r="I386" s="329">
        <f t="shared" si="32"/>
        <v>1.4978</v>
      </c>
      <c r="J386" s="329">
        <f t="shared" si="33"/>
        <v>1.4978</v>
      </c>
      <c r="K386" s="329" t="str">
        <f t="shared" si="34"/>
        <v xml:space="preserve">RSN, </v>
      </c>
      <c r="L386" s="329"/>
      <c r="M386" s="334"/>
      <c r="N386" s="334"/>
      <c r="O386" s="334"/>
      <c r="P386" s="334"/>
      <c r="Q386" s="333"/>
      <c r="R386" s="333">
        <v>1.4978</v>
      </c>
      <c r="S386" s="334"/>
      <c r="T386" s="334"/>
      <c r="U386" s="334"/>
      <c r="V386" s="334"/>
      <c r="W386" s="334"/>
      <c r="X386" s="334"/>
      <c r="Y386" s="334"/>
      <c r="Z386" s="334"/>
      <c r="AA386" s="334"/>
      <c r="AB386" s="334"/>
      <c r="AC386" s="334"/>
      <c r="AD386" s="334"/>
      <c r="AE386" s="334"/>
      <c r="AF386" s="334"/>
      <c r="AG386" s="334"/>
      <c r="AH386" s="334"/>
      <c r="AI386" s="334"/>
      <c r="AJ386" s="334"/>
      <c r="AK386" s="334"/>
      <c r="AL386" s="334"/>
      <c r="AM386" s="334"/>
      <c r="AN386" s="334"/>
      <c r="AO386" s="334"/>
      <c r="AP386" s="334" t="s">
        <v>350</v>
      </c>
      <c r="AQ386" s="422" t="s">
        <v>825</v>
      </c>
      <c r="AR386" s="422"/>
      <c r="AS386" s="422"/>
      <c r="AT386" s="359" t="s">
        <v>353</v>
      </c>
    </row>
    <row r="387" spans="1:46" ht="22.15" customHeight="1">
      <c r="A387" s="423">
        <f>IF(C387="",0,MAX($A$5:A386)+1)</f>
        <v>361</v>
      </c>
      <c r="B387" s="339">
        <v>36</v>
      </c>
      <c r="C387" s="436" t="s">
        <v>826</v>
      </c>
      <c r="D387" s="337" t="s">
        <v>41</v>
      </c>
      <c r="E387" s="334">
        <v>3.2513000000000001</v>
      </c>
      <c r="F387" s="437"/>
      <c r="G387" s="334"/>
      <c r="H387" s="328">
        <f t="shared" si="31"/>
        <v>0</v>
      </c>
      <c r="I387" s="329">
        <f t="shared" si="32"/>
        <v>3.2513000000000001</v>
      </c>
      <c r="J387" s="329">
        <f t="shared" si="33"/>
        <v>3.2513000000000001</v>
      </c>
      <c r="K387" s="329" t="str">
        <f t="shared" si="34"/>
        <v xml:space="preserve">HNK, CSD, </v>
      </c>
      <c r="L387" s="329"/>
      <c r="M387" s="334"/>
      <c r="N387" s="334"/>
      <c r="O387" s="334">
        <v>0.1439</v>
      </c>
      <c r="P387" s="334"/>
      <c r="Q387" s="333"/>
      <c r="R387" s="333"/>
      <c r="S387" s="334"/>
      <c r="T387" s="334"/>
      <c r="U387" s="334"/>
      <c r="V387" s="334"/>
      <c r="W387" s="334"/>
      <c r="X387" s="334"/>
      <c r="Y387" s="334"/>
      <c r="Z387" s="334"/>
      <c r="AA387" s="334"/>
      <c r="AB387" s="334"/>
      <c r="AC387" s="334"/>
      <c r="AD387" s="334"/>
      <c r="AE387" s="334"/>
      <c r="AF387" s="334"/>
      <c r="AG387" s="334"/>
      <c r="AH387" s="334"/>
      <c r="AI387" s="334"/>
      <c r="AJ387" s="334"/>
      <c r="AK387" s="334"/>
      <c r="AL387" s="334">
        <v>3.1074000000000002</v>
      </c>
      <c r="AM387" s="334"/>
      <c r="AN387" s="334"/>
      <c r="AO387" s="334"/>
      <c r="AP387" s="334" t="s">
        <v>355</v>
      </c>
      <c r="AQ387" s="422"/>
      <c r="AR387" s="391"/>
      <c r="AS387" s="422"/>
      <c r="AT387" s="446" t="s">
        <v>345</v>
      </c>
    </row>
    <row r="388" spans="1:46" ht="22.15" customHeight="1">
      <c r="A388" s="423">
        <f>IF(C388="",0,MAX($A$5:A387)+1)</f>
        <v>362</v>
      </c>
      <c r="B388" s="413">
        <v>12</v>
      </c>
      <c r="C388" s="427" t="s">
        <v>827</v>
      </c>
      <c r="D388" s="422" t="s">
        <v>41</v>
      </c>
      <c r="E388" s="429">
        <v>5.5957999999999997</v>
      </c>
      <c r="F388" s="429"/>
      <c r="G388" s="429"/>
      <c r="H388" s="328">
        <f t="shared" si="31"/>
        <v>0</v>
      </c>
      <c r="I388" s="329">
        <f t="shared" si="32"/>
        <v>5.5957999999999997</v>
      </c>
      <c r="J388" s="329">
        <f t="shared" si="33"/>
        <v>5.5957999999999997</v>
      </c>
      <c r="K388" s="329" t="str">
        <f t="shared" si="34"/>
        <v xml:space="preserve">RSN, RST, </v>
      </c>
      <c r="L388" s="429"/>
      <c r="M388" s="429"/>
      <c r="N388" s="429"/>
      <c r="O388" s="429"/>
      <c r="P388" s="429"/>
      <c r="Q388" s="333"/>
      <c r="R388" s="333">
        <v>0.71910000000000007</v>
      </c>
      <c r="S388" s="429">
        <v>4.8766999999999996</v>
      </c>
      <c r="T388" s="429"/>
      <c r="U388" s="429"/>
      <c r="V388" s="429"/>
      <c r="W388" s="429"/>
      <c r="X388" s="429"/>
      <c r="Y388" s="429"/>
      <c r="Z388" s="429"/>
      <c r="AA388" s="429"/>
      <c r="AB388" s="429"/>
      <c r="AC388" s="429"/>
      <c r="AD388" s="429"/>
      <c r="AE388" s="429"/>
      <c r="AF388" s="429"/>
      <c r="AG388" s="429"/>
      <c r="AH388" s="429"/>
      <c r="AI388" s="429"/>
      <c r="AJ388" s="429"/>
      <c r="AK388" s="429"/>
      <c r="AL388" s="429"/>
      <c r="AM388" s="429"/>
      <c r="AN388" s="429"/>
      <c r="AO388" s="429"/>
      <c r="AP388" s="429" t="s">
        <v>362</v>
      </c>
      <c r="AQ388" s="422"/>
      <c r="AR388" s="422"/>
      <c r="AS388" s="422"/>
      <c r="AT388" s="422" t="s">
        <v>345</v>
      </c>
    </row>
    <row r="389" spans="1:46" ht="22.15" customHeight="1">
      <c r="A389" s="423">
        <f>IF(C389="",0,MAX($A$5:A388)+1)</f>
        <v>363</v>
      </c>
      <c r="B389" s="413">
        <v>13</v>
      </c>
      <c r="C389" s="427" t="s">
        <v>828</v>
      </c>
      <c r="D389" s="422" t="s">
        <v>41</v>
      </c>
      <c r="E389" s="429">
        <v>4.75</v>
      </c>
      <c r="F389" s="429"/>
      <c r="G389" s="429"/>
      <c r="H389" s="328">
        <f t="shared" si="31"/>
        <v>0</v>
      </c>
      <c r="I389" s="329">
        <f t="shared" si="32"/>
        <v>4.75</v>
      </c>
      <c r="J389" s="329">
        <f t="shared" si="33"/>
        <v>4.75</v>
      </c>
      <c r="K389" s="329" t="str">
        <f t="shared" si="34"/>
        <v xml:space="preserve">HNK, RDD, CSD, </v>
      </c>
      <c r="L389" s="429"/>
      <c r="M389" s="429"/>
      <c r="N389" s="429"/>
      <c r="O389" s="429">
        <v>4</v>
      </c>
      <c r="P389" s="429"/>
      <c r="Q389" s="429"/>
      <c r="R389" s="429"/>
      <c r="S389" s="429"/>
      <c r="T389" s="429"/>
      <c r="U389" s="429"/>
      <c r="V389" s="429">
        <v>0.35</v>
      </c>
      <c r="W389" s="429"/>
      <c r="X389" s="429"/>
      <c r="Y389" s="429"/>
      <c r="Z389" s="429"/>
      <c r="AA389" s="429"/>
      <c r="AB389" s="429"/>
      <c r="AC389" s="429"/>
      <c r="AD389" s="429"/>
      <c r="AE389" s="429"/>
      <c r="AF389" s="429"/>
      <c r="AG389" s="429"/>
      <c r="AH389" s="429"/>
      <c r="AI389" s="429"/>
      <c r="AJ389" s="429"/>
      <c r="AK389" s="429"/>
      <c r="AL389" s="429">
        <v>0.4</v>
      </c>
      <c r="AM389" s="429"/>
      <c r="AN389" s="429"/>
      <c r="AO389" s="429"/>
      <c r="AP389" s="429" t="s">
        <v>364</v>
      </c>
      <c r="AQ389" s="422"/>
      <c r="AR389" s="422"/>
      <c r="AS389" s="422"/>
      <c r="AT389" s="422" t="s">
        <v>345</v>
      </c>
    </row>
    <row r="390" spans="1:46" ht="22.15" customHeight="1">
      <c r="A390" s="423">
        <f>IF(C390="",0,MAX($A$5:A389)+1)</f>
        <v>364</v>
      </c>
      <c r="B390" s="413">
        <v>2</v>
      </c>
      <c r="C390" s="427" t="s">
        <v>829</v>
      </c>
      <c r="D390" s="422" t="s">
        <v>41</v>
      </c>
      <c r="E390" s="429">
        <v>2.1572</v>
      </c>
      <c r="F390" s="429"/>
      <c r="G390" s="429"/>
      <c r="H390" s="328">
        <f t="shared" si="31"/>
        <v>0</v>
      </c>
      <c r="I390" s="329">
        <f t="shared" si="32"/>
        <v>2.1572</v>
      </c>
      <c r="J390" s="329">
        <f t="shared" si="33"/>
        <v>2.1572</v>
      </c>
      <c r="K390" s="329" t="str">
        <f t="shared" si="34"/>
        <v xml:space="preserve">RSN, </v>
      </c>
      <c r="L390" s="429"/>
      <c r="M390" s="429"/>
      <c r="N390" s="429"/>
      <c r="O390" s="429"/>
      <c r="P390" s="429"/>
      <c r="Q390" s="429"/>
      <c r="R390" s="429">
        <v>2.1572</v>
      </c>
      <c r="S390" s="429"/>
      <c r="T390" s="429"/>
      <c r="U390" s="429"/>
      <c r="V390" s="429"/>
      <c r="W390" s="429"/>
      <c r="X390" s="429"/>
      <c r="Y390" s="429"/>
      <c r="Z390" s="429"/>
      <c r="AA390" s="429"/>
      <c r="AB390" s="429"/>
      <c r="AC390" s="429"/>
      <c r="AD390" s="429"/>
      <c r="AE390" s="429"/>
      <c r="AF390" s="429"/>
      <c r="AG390" s="429"/>
      <c r="AH390" s="429"/>
      <c r="AI390" s="429"/>
      <c r="AJ390" s="429"/>
      <c r="AK390" s="429"/>
      <c r="AL390" s="429"/>
      <c r="AM390" s="429"/>
      <c r="AN390" s="429"/>
      <c r="AO390" s="429"/>
      <c r="AP390" s="429" t="s">
        <v>366</v>
      </c>
      <c r="AQ390" s="422"/>
      <c r="AR390" s="422"/>
      <c r="AS390" s="422"/>
      <c r="AT390" s="422" t="s">
        <v>345</v>
      </c>
    </row>
    <row r="391" spans="1:46" ht="22.15" customHeight="1">
      <c r="A391" s="423">
        <f>IF(C391="",0,MAX($A$5:A390)+1)</f>
        <v>365</v>
      </c>
      <c r="B391" s="423">
        <v>18</v>
      </c>
      <c r="C391" s="332" t="s">
        <v>830</v>
      </c>
      <c r="D391" s="423" t="s">
        <v>41</v>
      </c>
      <c r="E391" s="429">
        <v>0.94</v>
      </c>
      <c r="F391" s="429"/>
      <c r="G391" s="429"/>
      <c r="H391" s="328">
        <f t="shared" si="31"/>
        <v>0</v>
      </c>
      <c r="I391" s="329">
        <f t="shared" si="32"/>
        <v>0.94</v>
      </c>
      <c r="J391" s="329">
        <f t="shared" si="33"/>
        <v>0.94</v>
      </c>
      <c r="K391" s="329" t="str">
        <f t="shared" si="34"/>
        <v xml:space="preserve">LUK, CSD, </v>
      </c>
      <c r="L391" s="429"/>
      <c r="M391" s="429">
        <v>0.84</v>
      </c>
      <c r="N391" s="429"/>
      <c r="O391" s="429"/>
      <c r="P391" s="429"/>
      <c r="Q391" s="334"/>
      <c r="R391" s="334"/>
      <c r="S391" s="429"/>
      <c r="T391" s="429"/>
      <c r="U391" s="429"/>
      <c r="V391" s="429"/>
      <c r="W391" s="429"/>
      <c r="X391" s="429"/>
      <c r="Y391" s="429"/>
      <c r="Z391" s="429"/>
      <c r="AA391" s="429"/>
      <c r="AB391" s="429"/>
      <c r="AC391" s="429"/>
      <c r="AD391" s="429"/>
      <c r="AE391" s="429"/>
      <c r="AF391" s="429"/>
      <c r="AG391" s="429"/>
      <c r="AH391" s="429"/>
      <c r="AI391" s="429"/>
      <c r="AJ391" s="429"/>
      <c r="AK391" s="429"/>
      <c r="AL391" s="429">
        <v>0.1</v>
      </c>
      <c r="AM391" s="429"/>
      <c r="AN391" s="429"/>
      <c r="AO391" s="429"/>
      <c r="AP391" s="429" t="s">
        <v>368</v>
      </c>
      <c r="AQ391" s="384"/>
      <c r="AR391" s="422"/>
      <c r="AS391" s="422"/>
      <c r="AT391" s="422" t="s">
        <v>345</v>
      </c>
    </row>
    <row r="392" spans="1:46" ht="22.15" customHeight="1">
      <c r="A392" s="423">
        <f>IF(C392="",0,MAX($A$5:A391)+1)</f>
        <v>366</v>
      </c>
      <c r="B392" s="423">
        <v>19</v>
      </c>
      <c r="C392" s="332" t="s">
        <v>831</v>
      </c>
      <c r="D392" s="423" t="s">
        <v>41</v>
      </c>
      <c r="E392" s="429">
        <v>2.552</v>
      </c>
      <c r="F392" s="429"/>
      <c r="G392" s="429"/>
      <c r="H392" s="328">
        <f t="shared" si="31"/>
        <v>0</v>
      </c>
      <c r="I392" s="329">
        <f t="shared" si="32"/>
        <v>2.552</v>
      </c>
      <c r="J392" s="329">
        <f t="shared" si="33"/>
        <v>2.552</v>
      </c>
      <c r="K392" s="329" t="str">
        <f t="shared" si="34"/>
        <v xml:space="preserve">RPH, CSD, </v>
      </c>
      <c r="L392" s="429"/>
      <c r="M392" s="429"/>
      <c r="N392" s="429"/>
      <c r="O392" s="429"/>
      <c r="P392" s="429"/>
      <c r="Q392" s="334"/>
      <c r="R392" s="334"/>
      <c r="S392" s="429"/>
      <c r="T392" s="429"/>
      <c r="U392" s="429">
        <v>1.002</v>
      </c>
      <c r="V392" s="429"/>
      <c r="W392" s="429"/>
      <c r="X392" s="429"/>
      <c r="Y392" s="429"/>
      <c r="Z392" s="429"/>
      <c r="AA392" s="429"/>
      <c r="AB392" s="429"/>
      <c r="AC392" s="429"/>
      <c r="AD392" s="429"/>
      <c r="AE392" s="429"/>
      <c r="AF392" s="429"/>
      <c r="AG392" s="429"/>
      <c r="AH392" s="429"/>
      <c r="AI392" s="429"/>
      <c r="AJ392" s="429"/>
      <c r="AK392" s="429"/>
      <c r="AL392" s="429">
        <v>1.55</v>
      </c>
      <c r="AM392" s="429"/>
      <c r="AN392" s="429"/>
      <c r="AO392" s="429"/>
      <c r="AP392" s="429" t="s">
        <v>368</v>
      </c>
      <c r="AQ392" s="384"/>
      <c r="AR392" s="422"/>
      <c r="AS392" s="422"/>
      <c r="AT392" s="422" t="s">
        <v>345</v>
      </c>
    </row>
    <row r="393" spans="1:46" ht="22.15" customHeight="1">
      <c r="A393" s="423">
        <f>IF(C393="",0,MAX($A$5:A392)+1)</f>
        <v>367</v>
      </c>
      <c r="B393" s="422">
        <v>30</v>
      </c>
      <c r="C393" s="427" t="s">
        <v>832</v>
      </c>
      <c r="D393" s="422" t="s">
        <v>41</v>
      </c>
      <c r="E393" s="429">
        <v>0.9617</v>
      </c>
      <c r="F393" s="429"/>
      <c r="G393" s="429"/>
      <c r="H393" s="328">
        <f t="shared" si="31"/>
        <v>0</v>
      </c>
      <c r="I393" s="329">
        <f t="shared" si="32"/>
        <v>0.9617</v>
      </c>
      <c r="J393" s="329">
        <f t="shared" si="33"/>
        <v>0.9617</v>
      </c>
      <c r="K393" s="329" t="str">
        <f t="shared" si="34"/>
        <v xml:space="preserve">HNK, </v>
      </c>
      <c r="L393" s="429"/>
      <c r="M393" s="429"/>
      <c r="N393" s="429"/>
      <c r="O393" s="429">
        <v>0.9617</v>
      </c>
      <c r="P393" s="429"/>
      <c r="Q393" s="333"/>
      <c r="R393" s="333"/>
      <c r="S393" s="429"/>
      <c r="T393" s="429"/>
      <c r="U393" s="429"/>
      <c r="V393" s="429"/>
      <c r="W393" s="429"/>
      <c r="X393" s="429"/>
      <c r="Y393" s="429"/>
      <c r="Z393" s="429"/>
      <c r="AA393" s="429"/>
      <c r="AB393" s="429"/>
      <c r="AC393" s="429"/>
      <c r="AD393" s="429"/>
      <c r="AE393" s="429"/>
      <c r="AF393" s="429"/>
      <c r="AG393" s="429"/>
      <c r="AH393" s="429"/>
      <c r="AI393" s="429"/>
      <c r="AJ393" s="429"/>
      <c r="AK393" s="429"/>
      <c r="AL393" s="429"/>
      <c r="AM393" s="429"/>
      <c r="AN393" s="429"/>
      <c r="AO393" s="429"/>
      <c r="AP393" s="429" t="s">
        <v>371</v>
      </c>
      <c r="AQ393" s="422"/>
      <c r="AR393" s="422"/>
      <c r="AS393" s="422"/>
      <c r="AT393" s="422" t="s">
        <v>345</v>
      </c>
    </row>
    <row r="394" spans="1:46" ht="22.15" customHeight="1">
      <c r="A394" s="423">
        <f>IF(C394="",0,MAX($A$5:A393)+1)</f>
        <v>368</v>
      </c>
      <c r="B394" s="422">
        <v>29</v>
      </c>
      <c r="C394" s="427" t="s">
        <v>833</v>
      </c>
      <c r="D394" s="422" t="s">
        <v>41</v>
      </c>
      <c r="E394" s="429">
        <v>2.9944999999999999</v>
      </c>
      <c r="F394" s="429"/>
      <c r="G394" s="429"/>
      <c r="H394" s="328">
        <f t="shared" si="31"/>
        <v>0</v>
      </c>
      <c r="I394" s="329">
        <f t="shared" si="32"/>
        <v>2.9944999999999999</v>
      </c>
      <c r="J394" s="329">
        <f t="shared" si="33"/>
        <v>2.9944999999999999</v>
      </c>
      <c r="K394" s="329" t="str">
        <f t="shared" si="34"/>
        <v xml:space="preserve">RSN, </v>
      </c>
      <c r="L394" s="429"/>
      <c r="M394" s="429"/>
      <c r="N394" s="429"/>
      <c r="O394" s="429"/>
      <c r="P394" s="429"/>
      <c r="Q394" s="333"/>
      <c r="R394" s="333">
        <v>2.9944999999999999</v>
      </c>
      <c r="S394" s="429"/>
      <c r="T394" s="429"/>
      <c r="U394" s="429"/>
      <c r="V394" s="429"/>
      <c r="W394" s="429"/>
      <c r="X394" s="429"/>
      <c r="Y394" s="429"/>
      <c r="Z394" s="429"/>
      <c r="AA394" s="429"/>
      <c r="AB394" s="429"/>
      <c r="AC394" s="429"/>
      <c r="AD394" s="429"/>
      <c r="AE394" s="429"/>
      <c r="AF394" s="429"/>
      <c r="AG394" s="429"/>
      <c r="AH394" s="429"/>
      <c r="AI394" s="429"/>
      <c r="AJ394" s="429"/>
      <c r="AK394" s="429"/>
      <c r="AL394" s="429"/>
      <c r="AM394" s="429"/>
      <c r="AN394" s="429"/>
      <c r="AO394" s="429"/>
      <c r="AP394" s="429" t="s">
        <v>373</v>
      </c>
      <c r="AQ394" s="422"/>
      <c r="AR394" s="422"/>
      <c r="AS394" s="422"/>
      <c r="AT394" s="422" t="s">
        <v>345</v>
      </c>
    </row>
    <row r="395" spans="1:46" ht="22.15" customHeight="1">
      <c r="A395" s="423">
        <f>IF(C395="",0,MAX($A$5:A394)+1)</f>
        <v>369</v>
      </c>
      <c r="B395" s="422"/>
      <c r="C395" s="427" t="s">
        <v>834</v>
      </c>
      <c r="D395" s="422" t="s">
        <v>41</v>
      </c>
      <c r="E395" s="429">
        <v>0.71</v>
      </c>
      <c r="F395" s="429"/>
      <c r="G395" s="429"/>
      <c r="H395" s="328">
        <f t="shared" si="31"/>
        <v>0</v>
      </c>
      <c r="I395" s="329">
        <f t="shared" si="32"/>
        <v>0.71</v>
      </c>
      <c r="J395" s="329">
        <f t="shared" si="33"/>
        <v>0.71</v>
      </c>
      <c r="K395" s="329" t="str">
        <f t="shared" si="34"/>
        <v xml:space="preserve">RST, </v>
      </c>
      <c r="L395" s="429"/>
      <c r="M395" s="429"/>
      <c r="N395" s="429"/>
      <c r="O395" s="429"/>
      <c r="P395" s="429"/>
      <c r="Q395" s="333"/>
      <c r="R395" s="333"/>
      <c r="S395" s="429">
        <v>0.71</v>
      </c>
      <c r="T395" s="429"/>
      <c r="U395" s="429"/>
      <c r="V395" s="429"/>
      <c r="W395" s="429"/>
      <c r="X395" s="429"/>
      <c r="Y395" s="429"/>
      <c r="Z395" s="429"/>
      <c r="AA395" s="429"/>
      <c r="AB395" s="429"/>
      <c r="AC395" s="429"/>
      <c r="AD395" s="429"/>
      <c r="AE395" s="429"/>
      <c r="AF395" s="429"/>
      <c r="AG395" s="429"/>
      <c r="AH395" s="429"/>
      <c r="AI395" s="429"/>
      <c r="AJ395" s="429"/>
      <c r="AK395" s="429"/>
      <c r="AL395" s="429"/>
      <c r="AM395" s="429"/>
      <c r="AN395" s="429"/>
      <c r="AO395" s="429"/>
      <c r="AP395" s="429" t="s">
        <v>375</v>
      </c>
      <c r="AQ395" s="422"/>
      <c r="AR395" s="422"/>
      <c r="AS395" s="422"/>
      <c r="AT395" s="422" t="s">
        <v>345</v>
      </c>
    </row>
    <row r="396" spans="1:46" ht="22.15" customHeight="1">
      <c r="A396" s="423">
        <f>IF(C396="",0,MAX($A$5:A395)+1)</f>
        <v>370</v>
      </c>
      <c r="B396" s="422"/>
      <c r="C396" s="427" t="s">
        <v>835</v>
      </c>
      <c r="D396" s="422" t="s">
        <v>41</v>
      </c>
      <c r="E396" s="429">
        <v>0.71</v>
      </c>
      <c r="F396" s="429"/>
      <c r="G396" s="429"/>
      <c r="H396" s="328">
        <f t="shared" si="31"/>
        <v>0</v>
      </c>
      <c r="I396" s="329">
        <f t="shared" si="32"/>
        <v>0.71</v>
      </c>
      <c r="J396" s="329">
        <f t="shared" si="33"/>
        <v>0.71</v>
      </c>
      <c r="K396" s="329" t="str">
        <f t="shared" si="34"/>
        <v xml:space="preserve">RST, </v>
      </c>
      <c r="L396" s="429"/>
      <c r="M396" s="429"/>
      <c r="N396" s="429"/>
      <c r="O396" s="429"/>
      <c r="P396" s="429"/>
      <c r="Q396" s="333"/>
      <c r="R396" s="333"/>
      <c r="S396" s="429">
        <v>0.71</v>
      </c>
      <c r="T396" s="429"/>
      <c r="U396" s="429"/>
      <c r="V396" s="429"/>
      <c r="W396" s="429"/>
      <c r="X396" s="429"/>
      <c r="Y396" s="429"/>
      <c r="Z396" s="429"/>
      <c r="AA396" s="429"/>
      <c r="AB396" s="429"/>
      <c r="AC396" s="429"/>
      <c r="AD396" s="429"/>
      <c r="AE396" s="429"/>
      <c r="AF396" s="429"/>
      <c r="AG396" s="429"/>
      <c r="AH396" s="429"/>
      <c r="AI396" s="429"/>
      <c r="AJ396" s="429"/>
      <c r="AK396" s="429"/>
      <c r="AL396" s="429"/>
      <c r="AM396" s="429"/>
      <c r="AN396" s="429"/>
      <c r="AO396" s="429"/>
      <c r="AP396" s="429" t="s">
        <v>375</v>
      </c>
      <c r="AQ396" s="422"/>
      <c r="AR396" s="422"/>
      <c r="AS396" s="422"/>
      <c r="AT396" s="422" t="s">
        <v>345</v>
      </c>
    </row>
    <row r="397" spans="1:46" s="370" customFormat="1" ht="22.15" customHeight="1">
      <c r="A397" s="365" t="s">
        <v>819</v>
      </c>
      <c r="B397" s="368"/>
      <c r="C397" s="367" t="s">
        <v>836</v>
      </c>
      <c r="D397" s="368"/>
      <c r="E397" s="369"/>
      <c r="F397" s="369"/>
      <c r="G397" s="369"/>
      <c r="H397" s="328">
        <f t="shared" si="31"/>
        <v>0</v>
      </c>
      <c r="I397" s="329">
        <f t="shared" si="32"/>
        <v>0</v>
      </c>
      <c r="J397" s="329">
        <f t="shared" si="33"/>
        <v>0</v>
      </c>
      <c r="K397" s="329" t="str">
        <f t="shared" si="34"/>
        <v/>
      </c>
      <c r="L397" s="369"/>
      <c r="M397" s="369"/>
      <c r="N397" s="369"/>
      <c r="O397" s="369"/>
      <c r="P397" s="369"/>
      <c r="Q397" s="433"/>
      <c r="R397" s="433"/>
      <c r="S397" s="369"/>
      <c r="T397" s="369"/>
      <c r="U397" s="369"/>
      <c r="V397" s="369"/>
      <c r="W397" s="369"/>
      <c r="X397" s="369"/>
      <c r="Y397" s="369"/>
      <c r="Z397" s="369"/>
      <c r="AA397" s="369"/>
      <c r="AB397" s="369"/>
      <c r="AC397" s="369"/>
      <c r="AD397" s="369"/>
      <c r="AE397" s="369"/>
      <c r="AF397" s="369"/>
      <c r="AG397" s="369"/>
      <c r="AH397" s="369"/>
      <c r="AI397" s="369"/>
      <c r="AJ397" s="369"/>
      <c r="AK397" s="369"/>
      <c r="AL397" s="369"/>
      <c r="AM397" s="369"/>
      <c r="AN397" s="369"/>
      <c r="AO397" s="369"/>
      <c r="AP397" s="369"/>
      <c r="AQ397" s="368"/>
      <c r="AR397" s="368"/>
      <c r="AS397" s="368"/>
      <c r="AT397" s="368"/>
    </row>
    <row r="398" spans="1:46" ht="22.15" customHeight="1">
      <c r="A398" s="423">
        <f>IF(C398="",0,MAX($A$5:A397)+1)</f>
        <v>371</v>
      </c>
      <c r="B398" s="413">
        <v>118</v>
      </c>
      <c r="C398" s="427" t="s">
        <v>837</v>
      </c>
      <c r="D398" s="422" t="s">
        <v>55</v>
      </c>
      <c r="E398" s="429">
        <v>0.14499999999999999</v>
      </c>
      <c r="F398" s="429"/>
      <c r="G398" s="429"/>
      <c r="H398" s="328">
        <f t="shared" si="31"/>
        <v>0</v>
      </c>
      <c r="I398" s="329">
        <f t="shared" si="32"/>
        <v>0.14499999999999999</v>
      </c>
      <c r="J398" s="329">
        <f t="shared" si="33"/>
        <v>0.14499999999999999</v>
      </c>
      <c r="K398" s="329" t="str">
        <f t="shared" si="34"/>
        <v xml:space="preserve">LUK, </v>
      </c>
      <c r="L398" s="429"/>
      <c r="M398" s="429">
        <v>0.14499999999999999</v>
      </c>
      <c r="N398" s="429"/>
      <c r="O398" s="429"/>
      <c r="P398" s="429"/>
      <c r="Q398" s="429"/>
      <c r="R398" s="429"/>
      <c r="S398" s="429"/>
      <c r="T398" s="429"/>
      <c r="U398" s="429"/>
      <c r="V398" s="429"/>
      <c r="W398" s="429"/>
      <c r="X398" s="429"/>
      <c r="Y398" s="429"/>
      <c r="Z398" s="429"/>
      <c r="AA398" s="429"/>
      <c r="AB398" s="429"/>
      <c r="AC398" s="429"/>
      <c r="AD398" s="429"/>
      <c r="AE398" s="429"/>
      <c r="AF398" s="429"/>
      <c r="AG398" s="429"/>
      <c r="AH398" s="429"/>
      <c r="AI398" s="429"/>
      <c r="AJ398" s="429"/>
      <c r="AK398" s="429"/>
      <c r="AL398" s="429"/>
      <c r="AM398" s="429"/>
      <c r="AN398" s="429"/>
      <c r="AO398" s="429"/>
      <c r="AP398" s="429" t="s">
        <v>343</v>
      </c>
      <c r="AQ398" s="422" t="s">
        <v>838</v>
      </c>
      <c r="AR398" s="422" t="s">
        <v>281</v>
      </c>
      <c r="AS398" s="422"/>
      <c r="AT398" s="422" t="s">
        <v>345</v>
      </c>
    </row>
    <row r="399" spans="1:46" ht="22.15" customHeight="1">
      <c r="A399" s="423">
        <f>IF(C399="",0,MAX($A$5:A398)+1)</f>
        <v>372</v>
      </c>
      <c r="B399" s="422"/>
      <c r="C399" s="427" t="s">
        <v>839</v>
      </c>
      <c r="D399" s="422" t="s">
        <v>55</v>
      </c>
      <c r="E399" s="422">
        <v>0.16</v>
      </c>
      <c r="F399" s="422"/>
      <c r="G399" s="422"/>
      <c r="H399" s="328">
        <f t="shared" si="31"/>
        <v>0</v>
      </c>
      <c r="I399" s="329">
        <f t="shared" si="32"/>
        <v>0.16</v>
      </c>
      <c r="J399" s="329">
        <f t="shared" si="33"/>
        <v>0.16</v>
      </c>
      <c r="K399" s="329" t="str">
        <f t="shared" si="34"/>
        <v xml:space="preserve">ONT, CSD, </v>
      </c>
      <c r="L399" s="422"/>
      <c r="M399" s="422"/>
      <c r="N399" s="422"/>
      <c r="O399" s="422"/>
      <c r="P399" s="422"/>
      <c r="Q399" s="422"/>
      <c r="R399" s="422"/>
      <c r="S399" s="422"/>
      <c r="T399" s="422"/>
      <c r="U399" s="422"/>
      <c r="V399" s="422"/>
      <c r="W399" s="422"/>
      <c r="X399" s="422">
        <v>0.06</v>
      </c>
      <c r="Y399" s="422"/>
      <c r="Z399" s="422"/>
      <c r="AA399" s="422"/>
      <c r="AB399" s="422"/>
      <c r="AC399" s="422"/>
      <c r="AD399" s="422"/>
      <c r="AE399" s="422"/>
      <c r="AF399" s="422"/>
      <c r="AG399" s="422"/>
      <c r="AH399" s="422"/>
      <c r="AI399" s="422"/>
      <c r="AJ399" s="422"/>
      <c r="AK399" s="422"/>
      <c r="AL399" s="422">
        <v>0.1</v>
      </c>
      <c r="AM399" s="422"/>
      <c r="AN399" s="422"/>
      <c r="AO399" s="422"/>
      <c r="AP399" s="422" t="s">
        <v>343</v>
      </c>
      <c r="AQ399" s="422"/>
      <c r="AR399" s="422"/>
      <c r="AS399" s="422"/>
      <c r="AT399" s="422" t="s">
        <v>353</v>
      </c>
    </row>
    <row r="400" spans="1:46" ht="22.15" customHeight="1">
      <c r="A400" s="423">
        <f>IF(C400="",0,MAX($A$5:A399)+1)</f>
        <v>373</v>
      </c>
      <c r="B400" s="422">
        <v>28</v>
      </c>
      <c r="C400" s="427" t="s">
        <v>840</v>
      </c>
      <c r="D400" s="422" t="s">
        <v>55</v>
      </c>
      <c r="E400" s="429">
        <v>0.51</v>
      </c>
      <c r="F400" s="429">
        <v>0.2</v>
      </c>
      <c r="G400" s="429"/>
      <c r="H400" s="328">
        <f t="shared" si="31"/>
        <v>0</v>
      </c>
      <c r="I400" s="329">
        <f t="shared" si="32"/>
        <v>0.51</v>
      </c>
      <c r="J400" s="329">
        <f t="shared" si="33"/>
        <v>0.31</v>
      </c>
      <c r="K400" s="329" t="str">
        <f t="shared" si="34"/>
        <v xml:space="preserve">CLN, </v>
      </c>
      <c r="L400" s="429"/>
      <c r="M400" s="429"/>
      <c r="N400" s="429"/>
      <c r="O400" s="429"/>
      <c r="P400" s="429">
        <v>0.31</v>
      </c>
      <c r="Q400" s="429"/>
      <c r="R400" s="429"/>
      <c r="S400" s="429"/>
      <c r="T400" s="429"/>
      <c r="U400" s="429"/>
      <c r="V400" s="429"/>
      <c r="W400" s="429"/>
      <c r="X400" s="429"/>
      <c r="Y400" s="429"/>
      <c r="Z400" s="429"/>
      <c r="AA400" s="429"/>
      <c r="AB400" s="429"/>
      <c r="AC400" s="429"/>
      <c r="AD400" s="429"/>
      <c r="AE400" s="429"/>
      <c r="AF400" s="429"/>
      <c r="AG400" s="429"/>
      <c r="AH400" s="429"/>
      <c r="AI400" s="429"/>
      <c r="AJ400" s="429"/>
      <c r="AK400" s="429"/>
      <c r="AL400" s="429"/>
      <c r="AM400" s="429"/>
      <c r="AN400" s="429"/>
      <c r="AO400" s="429"/>
      <c r="AP400" s="429" t="s">
        <v>347</v>
      </c>
      <c r="AQ400" s="422"/>
      <c r="AR400" s="422"/>
      <c r="AS400" s="422"/>
      <c r="AT400" s="422" t="s">
        <v>345</v>
      </c>
    </row>
    <row r="401" spans="1:46" ht="22.15" customHeight="1">
      <c r="A401" s="423">
        <f>IF(C401="",0,MAX($A$5:A400)+1)</f>
        <v>374</v>
      </c>
      <c r="B401" s="413">
        <v>9</v>
      </c>
      <c r="C401" s="427" t="s">
        <v>841</v>
      </c>
      <c r="D401" s="422" t="s">
        <v>55</v>
      </c>
      <c r="E401" s="429">
        <v>0.1197</v>
      </c>
      <c r="F401" s="429">
        <v>0.11</v>
      </c>
      <c r="G401" s="429"/>
      <c r="H401" s="328">
        <f t="shared" si="31"/>
        <v>0</v>
      </c>
      <c r="I401" s="329">
        <f t="shared" si="32"/>
        <v>0.1197</v>
      </c>
      <c r="J401" s="329">
        <f t="shared" si="33"/>
        <v>9.7000000000000003E-3</v>
      </c>
      <c r="K401" s="329" t="str">
        <f t="shared" si="34"/>
        <v xml:space="preserve">CSD, </v>
      </c>
      <c r="L401" s="429"/>
      <c r="M401" s="429"/>
      <c r="N401" s="429"/>
      <c r="O401" s="429"/>
      <c r="P401" s="429"/>
      <c r="Q401" s="429"/>
      <c r="R401" s="429"/>
      <c r="S401" s="429"/>
      <c r="T401" s="429"/>
      <c r="U401" s="429"/>
      <c r="V401" s="429"/>
      <c r="W401" s="429"/>
      <c r="X401" s="429"/>
      <c r="Y401" s="429"/>
      <c r="Z401" s="429"/>
      <c r="AA401" s="429"/>
      <c r="AB401" s="429"/>
      <c r="AC401" s="429"/>
      <c r="AD401" s="429"/>
      <c r="AE401" s="429"/>
      <c r="AF401" s="429"/>
      <c r="AG401" s="429"/>
      <c r="AH401" s="429"/>
      <c r="AI401" s="429"/>
      <c r="AJ401" s="429"/>
      <c r="AK401" s="429"/>
      <c r="AL401" s="429">
        <v>9.7000000000000003E-3</v>
      </c>
      <c r="AM401" s="429"/>
      <c r="AN401" s="429"/>
      <c r="AO401" s="429"/>
      <c r="AP401" s="429" t="s">
        <v>355</v>
      </c>
      <c r="AQ401" s="422"/>
      <c r="AR401" s="422"/>
      <c r="AS401" s="422"/>
      <c r="AT401" s="446" t="s">
        <v>345</v>
      </c>
    </row>
    <row r="402" spans="1:46" ht="22.15" customHeight="1">
      <c r="A402" s="423">
        <f>IF(C402="",0,MAX($A$5:A401)+1)</f>
        <v>375</v>
      </c>
      <c r="B402" s="413">
        <v>4</v>
      </c>
      <c r="C402" s="427" t="s">
        <v>842</v>
      </c>
      <c r="D402" s="422" t="s">
        <v>55</v>
      </c>
      <c r="E402" s="429">
        <v>0.34089999999999998</v>
      </c>
      <c r="F402" s="429">
        <v>0.182</v>
      </c>
      <c r="G402" s="429"/>
      <c r="H402" s="328">
        <f t="shared" si="31"/>
        <v>0</v>
      </c>
      <c r="I402" s="329">
        <f t="shared" si="32"/>
        <v>0.34089999999999998</v>
      </c>
      <c r="J402" s="329">
        <f t="shared" si="33"/>
        <v>0.15889999999999999</v>
      </c>
      <c r="K402" s="329" t="str">
        <f t="shared" si="34"/>
        <v xml:space="preserve">CSD, </v>
      </c>
      <c r="L402" s="429"/>
      <c r="M402" s="429"/>
      <c r="N402" s="429"/>
      <c r="O402" s="429"/>
      <c r="P402" s="429"/>
      <c r="Q402" s="429"/>
      <c r="R402" s="429"/>
      <c r="S402" s="429"/>
      <c r="T402" s="429"/>
      <c r="U402" s="429"/>
      <c r="V402" s="429"/>
      <c r="W402" s="429"/>
      <c r="X402" s="429"/>
      <c r="Y402" s="429"/>
      <c r="Z402" s="429"/>
      <c r="AA402" s="429"/>
      <c r="AB402" s="429"/>
      <c r="AC402" s="429"/>
      <c r="AD402" s="429"/>
      <c r="AE402" s="429"/>
      <c r="AF402" s="429"/>
      <c r="AG402" s="429"/>
      <c r="AH402" s="429"/>
      <c r="AI402" s="429"/>
      <c r="AJ402" s="429"/>
      <c r="AK402" s="429"/>
      <c r="AL402" s="429">
        <v>0.15889999999999999</v>
      </c>
      <c r="AM402" s="429"/>
      <c r="AN402" s="429"/>
      <c r="AO402" s="429"/>
      <c r="AP402" s="429" t="s">
        <v>360</v>
      </c>
      <c r="AQ402" s="422"/>
      <c r="AR402" s="422"/>
      <c r="AS402" s="422"/>
      <c r="AT402" s="422" t="s">
        <v>345</v>
      </c>
    </row>
    <row r="403" spans="1:46" ht="22.15" customHeight="1">
      <c r="A403" s="423">
        <f>IF(C403="",0,MAX($A$5:A402)+1)</f>
        <v>376</v>
      </c>
      <c r="B403" s="413">
        <v>8</v>
      </c>
      <c r="C403" s="427" t="s">
        <v>843</v>
      </c>
      <c r="D403" s="422" t="s">
        <v>55</v>
      </c>
      <c r="E403" s="429">
        <v>0.29000000000000004</v>
      </c>
      <c r="F403" s="429"/>
      <c r="G403" s="429"/>
      <c r="H403" s="328">
        <f t="shared" si="31"/>
        <v>0</v>
      </c>
      <c r="I403" s="329">
        <f t="shared" si="32"/>
        <v>0.29000000000000004</v>
      </c>
      <c r="J403" s="329">
        <f t="shared" si="33"/>
        <v>0.29000000000000004</v>
      </c>
      <c r="K403" s="329" t="str">
        <f t="shared" si="34"/>
        <v xml:space="preserve">LUK, HNK, </v>
      </c>
      <c r="L403" s="429"/>
      <c r="M403" s="429">
        <v>0.2</v>
      </c>
      <c r="N403" s="429"/>
      <c r="O403" s="429">
        <v>0.09</v>
      </c>
      <c r="P403" s="429"/>
      <c r="Q403" s="429"/>
      <c r="R403" s="429"/>
      <c r="S403" s="429"/>
      <c r="T403" s="429"/>
      <c r="U403" s="429"/>
      <c r="V403" s="429"/>
      <c r="W403" s="429"/>
      <c r="X403" s="429"/>
      <c r="Y403" s="429"/>
      <c r="Z403" s="429"/>
      <c r="AA403" s="429"/>
      <c r="AB403" s="429"/>
      <c r="AC403" s="429"/>
      <c r="AD403" s="429"/>
      <c r="AE403" s="429"/>
      <c r="AF403" s="429"/>
      <c r="AG403" s="429"/>
      <c r="AH403" s="429"/>
      <c r="AI403" s="429"/>
      <c r="AJ403" s="429"/>
      <c r="AK403" s="429"/>
      <c r="AL403" s="429"/>
      <c r="AM403" s="429"/>
      <c r="AN403" s="429"/>
      <c r="AO403" s="429"/>
      <c r="AP403" s="429" t="s">
        <v>364</v>
      </c>
      <c r="AQ403" s="422"/>
      <c r="AR403" s="422"/>
      <c r="AS403" s="422"/>
      <c r="AT403" s="422" t="s">
        <v>345</v>
      </c>
    </row>
    <row r="404" spans="1:46" ht="22.15" customHeight="1">
      <c r="A404" s="423">
        <f>IF(C404="",0,MAX($A$5:A403)+1)</f>
        <v>377</v>
      </c>
      <c r="B404" s="413">
        <v>6</v>
      </c>
      <c r="C404" s="336" t="s">
        <v>844</v>
      </c>
      <c r="D404" s="337" t="s">
        <v>55</v>
      </c>
      <c r="E404" s="334">
        <v>0.42109999999999997</v>
      </c>
      <c r="F404" s="338">
        <v>0.11</v>
      </c>
      <c r="G404" s="334"/>
      <c r="H404" s="328">
        <f t="shared" si="31"/>
        <v>0</v>
      </c>
      <c r="I404" s="329">
        <f t="shared" si="32"/>
        <v>0.42109999999999997</v>
      </c>
      <c r="J404" s="329">
        <f t="shared" si="33"/>
        <v>0.31109999999999999</v>
      </c>
      <c r="K404" s="329" t="str">
        <f t="shared" si="34"/>
        <v xml:space="preserve">ONT, CSD, </v>
      </c>
      <c r="L404" s="329"/>
      <c r="M404" s="334"/>
      <c r="N404" s="334"/>
      <c r="O404" s="334"/>
      <c r="P404" s="334"/>
      <c r="Q404" s="334"/>
      <c r="R404" s="334"/>
      <c r="S404" s="334"/>
      <c r="T404" s="334"/>
      <c r="U404" s="334"/>
      <c r="V404" s="334"/>
      <c r="W404" s="334"/>
      <c r="X404" s="334">
        <v>0.21260000000000001</v>
      </c>
      <c r="Y404" s="334"/>
      <c r="Z404" s="334"/>
      <c r="AA404" s="334"/>
      <c r="AB404" s="334"/>
      <c r="AC404" s="334"/>
      <c r="AD404" s="334"/>
      <c r="AE404" s="334"/>
      <c r="AF404" s="334"/>
      <c r="AG404" s="334"/>
      <c r="AH404" s="334"/>
      <c r="AI404" s="334"/>
      <c r="AJ404" s="334"/>
      <c r="AK404" s="334"/>
      <c r="AL404" s="334">
        <v>9.8499999999999976E-2</v>
      </c>
      <c r="AM404" s="334"/>
      <c r="AN404" s="334"/>
      <c r="AO404" s="334"/>
      <c r="AP404" s="334" t="s">
        <v>366</v>
      </c>
      <c r="AQ404" s="339" t="s">
        <v>845</v>
      </c>
      <c r="AR404" s="391"/>
      <c r="AS404" s="422"/>
      <c r="AT404" s="422" t="s">
        <v>345</v>
      </c>
    </row>
    <row r="405" spans="1:46" ht="22.15" customHeight="1">
      <c r="A405" s="423">
        <f>IF(C405="",0,MAX($A$5:A404)+1)</f>
        <v>378</v>
      </c>
      <c r="B405" s="423">
        <v>20</v>
      </c>
      <c r="C405" s="332" t="s">
        <v>846</v>
      </c>
      <c r="D405" s="423" t="s">
        <v>55</v>
      </c>
      <c r="E405" s="429">
        <v>0.52200000000000002</v>
      </c>
      <c r="F405" s="429"/>
      <c r="G405" s="429"/>
      <c r="H405" s="328">
        <f t="shared" si="31"/>
        <v>0</v>
      </c>
      <c r="I405" s="329">
        <f t="shared" si="32"/>
        <v>0.52200000000000002</v>
      </c>
      <c r="J405" s="329">
        <f t="shared" si="33"/>
        <v>0.52200000000000002</v>
      </c>
      <c r="K405" s="329" t="str">
        <f t="shared" si="34"/>
        <v xml:space="preserve">RSN, DGT, CSD, </v>
      </c>
      <c r="L405" s="429"/>
      <c r="M405" s="429"/>
      <c r="N405" s="429"/>
      <c r="O405" s="429"/>
      <c r="P405" s="429"/>
      <c r="Q405" s="429"/>
      <c r="R405" s="429">
        <v>5.6000000000000001E-2</v>
      </c>
      <c r="S405" s="429"/>
      <c r="T405" s="429"/>
      <c r="U405" s="429"/>
      <c r="V405" s="429"/>
      <c r="W405" s="429"/>
      <c r="X405" s="429"/>
      <c r="Y405" s="429"/>
      <c r="Z405" s="429"/>
      <c r="AA405" s="429"/>
      <c r="AB405" s="429"/>
      <c r="AC405" s="429">
        <v>0.24960000000000002</v>
      </c>
      <c r="AD405" s="429"/>
      <c r="AE405" s="429"/>
      <c r="AF405" s="429"/>
      <c r="AG405" s="429"/>
      <c r="AH405" s="429"/>
      <c r="AI405" s="429"/>
      <c r="AJ405" s="429"/>
      <c r="AK405" s="429"/>
      <c r="AL405" s="429">
        <v>0.21640000000000001</v>
      </c>
      <c r="AM405" s="429"/>
      <c r="AN405" s="429"/>
      <c r="AO405" s="429"/>
      <c r="AP405" s="429" t="s">
        <v>368</v>
      </c>
      <c r="AQ405" s="384"/>
      <c r="AR405" s="422"/>
      <c r="AS405" s="422"/>
      <c r="AT405" s="422" t="s">
        <v>345</v>
      </c>
    </row>
    <row r="406" spans="1:46" ht="22.15" customHeight="1">
      <c r="A406" s="423">
        <f>IF(C406="",0,MAX($A$5:A405)+1)</f>
        <v>379</v>
      </c>
      <c r="B406" s="413">
        <v>31</v>
      </c>
      <c r="C406" s="427" t="s">
        <v>847</v>
      </c>
      <c r="D406" s="422" t="s">
        <v>55</v>
      </c>
      <c r="E406" s="429">
        <v>0.1105</v>
      </c>
      <c r="F406" s="429"/>
      <c r="G406" s="429"/>
      <c r="H406" s="328">
        <f t="shared" si="31"/>
        <v>0</v>
      </c>
      <c r="I406" s="329">
        <f t="shared" si="32"/>
        <v>0.1105</v>
      </c>
      <c r="J406" s="329">
        <f t="shared" si="33"/>
        <v>0.1105</v>
      </c>
      <c r="K406" s="329" t="str">
        <f t="shared" si="34"/>
        <v xml:space="preserve">HNK, </v>
      </c>
      <c r="L406" s="429"/>
      <c r="M406" s="429"/>
      <c r="N406" s="429"/>
      <c r="O406" s="429">
        <v>0.1105</v>
      </c>
      <c r="P406" s="429"/>
      <c r="Q406" s="333"/>
      <c r="R406" s="333"/>
      <c r="S406" s="429"/>
      <c r="T406" s="429"/>
      <c r="U406" s="429"/>
      <c r="V406" s="429"/>
      <c r="W406" s="429"/>
      <c r="X406" s="429"/>
      <c r="Y406" s="429"/>
      <c r="Z406" s="429"/>
      <c r="AA406" s="429"/>
      <c r="AB406" s="429"/>
      <c r="AC406" s="429"/>
      <c r="AD406" s="429"/>
      <c r="AE406" s="429"/>
      <c r="AF406" s="429"/>
      <c r="AG406" s="429"/>
      <c r="AH406" s="429"/>
      <c r="AI406" s="429"/>
      <c r="AJ406" s="429"/>
      <c r="AK406" s="429"/>
      <c r="AL406" s="429"/>
      <c r="AM406" s="429"/>
      <c r="AN406" s="429"/>
      <c r="AO406" s="429"/>
      <c r="AP406" s="429" t="s">
        <v>371</v>
      </c>
      <c r="AQ406" s="422"/>
      <c r="AR406" s="422"/>
      <c r="AS406" s="422"/>
      <c r="AT406" s="422" t="s">
        <v>345</v>
      </c>
    </row>
    <row r="407" spans="1:46" ht="22.15" customHeight="1">
      <c r="A407" s="423">
        <f>IF(C407="",0,MAX($A$5:A406)+1)</f>
        <v>380</v>
      </c>
      <c r="B407" s="413">
        <v>16</v>
      </c>
      <c r="C407" s="427" t="s">
        <v>848</v>
      </c>
      <c r="D407" s="422" t="s">
        <v>55</v>
      </c>
      <c r="E407" s="429">
        <v>0.34799999999999998</v>
      </c>
      <c r="F407" s="429"/>
      <c r="G407" s="429"/>
      <c r="H407" s="328">
        <f t="shared" si="31"/>
        <v>0</v>
      </c>
      <c r="I407" s="329">
        <f t="shared" si="32"/>
        <v>0.34799999999999998</v>
      </c>
      <c r="J407" s="329">
        <f t="shared" si="33"/>
        <v>0.34799999999999998</v>
      </c>
      <c r="K407" s="329" t="str">
        <f t="shared" si="34"/>
        <v xml:space="preserve">RSN, </v>
      </c>
      <c r="L407" s="429"/>
      <c r="M407" s="429"/>
      <c r="N407" s="429"/>
      <c r="O407" s="429"/>
      <c r="P407" s="429"/>
      <c r="Q407" s="429"/>
      <c r="R407" s="429">
        <v>0.34799999999999998</v>
      </c>
      <c r="S407" s="429"/>
      <c r="T407" s="429"/>
      <c r="U407" s="429"/>
      <c r="V407" s="429"/>
      <c r="W407" s="429"/>
      <c r="X407" s="429"/>
      <c r="Y407" s="429"/>
      <c r="Z407" s="429"/>
      <c r="AA407" s="429"/>
      <c r="AB407" s="429"/>
      <c r="AC407" s="429"/>
      <c r="AD407" s="429"/>
      <c r="AE407" s="429"/>
      <c r="AF407" s="429"/>
      <c r="AG407" s="429"/>
      <c r="AH407" s="429"/>
      <c r="AI407" s="429"/>
      <c r="AJ407" s="429"/>
      <c r="AK407" s="429"/>
      <c r="AL407" s="429"/>
      <c r="AM407" s="429"/>
      <c r="AN407" s="429"/>
      <c r="AO407" s="429"/>
      <c r="AP407" s="429" t="s">
        <v>373</v>
      </c>
      <c r="AQ407" s="422"/>
      <c r="AR407" s="422"/>
      <c r="AS407" s="422"/>
      <c r="AT407" s="422" t="s">
        <v>345</v>
      </c>
    </row>
    <row r="408" spans="1:46" ht="22.15" customHeight="1">
      <c r="A408" s="423">
        <f>IF(C408="",0,MAX($A$5:A407)+1)</f>
        <v>381</v>
      </c>
      <c r="B408" s="413">
        <v>22</v>
      </c>
      <c r="C408" s="427" t="s">
        <v>849</v>
      </c>
      <c r="D408" s="422" t="s">
        <v>55</v>
      </c>
      <c r="E408" s="429">
        <v>0.2051</v>
      </c>
      <c r="F408" s="429">
        <v>7.6200000000000004E-2</v>
      </c>
      <c r="G408" s="429"/>
      <c r="H408" s="328">
        <f t="shared" si="31"/>
        <v>0</v>
      </c>
      <c r="I408" s="329">
        <f t="shared" si="32"/>
        <v>0.2051</v>
      </c>
      <c r="J408" s="329">
        <f t="shared" si="33"/>
        <v>0.12890000000000001</v>
      </c>
      <c r="K408" s="329" t="str">
        <f t="shared" si="34"/>
        <v xml:space="preserve">ONT, </v>
      </c>
      <c r="L408" s="429"/>
      <c r="M408" s="429"/>
      <c r="N408" s="429"/>
      <c r="O408" s="429"/>
      <c r="P408" s="429"/>
      <c r="Q408" s="333"/>
      <c r="R408" s="333"/>
      <c r="S408" s="429"/>
      <c r="T408" s="429"/>
      <c r="U408" s="429"/>
      <c r="V408" s="429"/>
      <c r="W408" s="429"/>
      <c r="X408" s="429">
        <v>0.12890000000000001</v>
      </c>
      <c r="Y408" s="429"/>
      <c r="Z408" s="429"/>
      <c r="AA408" s="429"/>
      <c r="AB408" s="429"/>
      <c r="AC408" s="429"/>
      <c r="AD408" s="429"/>
      <c r="AE408" s="429"/>
      <c r="AF408" s="429"/>
      <c r="AG408" s="429"/>
      <c r="AH408" s="429"/>
      <c r="AI408" s="429"/>
      <c r="AJ408" s="429"/>
      <c r="AK408" s="429"/>
      <c r="AL408" s="429"/>
      <c r="AM408" s="429"/>
      <c r="AN408" s="429"/>
      <c r="AO408" s="429"/>
      <c r="AP408" s="429" t="s">
        <v>373</v>
      </c>
      <c r="AQ408" s="422"/>
      <c r="AR408" s="422"/>
      <c r="AS408" s="422"/>
      <c r="AT408" s="422" t="s">
        <v>345</v>
      </c>
    </row>
    <row r="409" spans="1:46" ht="22.15" customHeight="1">
      <c r="A409" s="423">
        <f>IF(C409="",0,MAX($A$5:A408)+1)</f>
        <v>382</v>
      </c>
      <c r="B409" s="413">
        <v>3</v>
      </c>
      <c r="C409" s="427" t="s">
        <v>850</v>
      </c>
      <c r="D409" s="422" t="s">
        <v>55</v>
      </c>
      <c r="E409" s="429">
        <v>0.33999999999999997</v>
      </c>
      <c r="F409" s="429">
        <v>0.13</v>
      </c>
      <c r="G409" s="429"/>
      <c r="H409" s="328">
        <f t="shared" si="31"/>
        <v>0</v>
      </c>
      <c r="I409" s="329">
        <f t="shared" si="32"/>
        <v>0.33999999999999997</v>
      </c>
      <c r="J409" s="329">
        <f t="shared" si="33"/>
        <v>0.21</v>
      </c>
      <c r="K409" s="329" t="str">
        <f t="shared" si="34"/>
        <v xml:space="preserve">HNK, ONT, </v>
      </c>
      <c r="L409" s="429"/>
      <c r="M409" s="429"/>
      <c r="N409" s="429"/>
      <c r="O409" s="429">
        <v>0.12</v>
      </c>
      <c r="P409" s="429"/>
      <c r="Q409" s="429"/>
      <c r="R409" s="429"/>
      <c r="S409" s="429"/>
      <c r="T409" s="429"/>
      <c r="U409" s="429"/>
      <c r="V409" s="429"/>
      <c r="W409" s="429"/>
      <c r="X409" s="429">
        <v>0.09</v>
      </c>
      <c r="Y409" s="429"/>
      <c r="Z409" s="429"/>
      <c r="AA409" s="429"/>
      <c r="AB409" s="429"/>
      <c r="AC409" s="429"/>
      <c r="AD409" s="429"/>
      <c r="AE409" s="429"/>
      <c r="AF409" s="429"/>
      <c r="AG409" s="429"/>
      <c r="AH409" s="429"/>
      <c r="AI409" s="429"/>
      <c r="AJ409" s="429"/>
      <c r="AK409" s="429"/>
      <c r="AL409" s="429"/>
      <c r="AM409" s="429"/>
      <c r="AN409" s="429"/>
      <c r="AO409" s="429"/>
      <c r="AP409" s="429" t="s">
        <v>375</v>
      </c>
      <c r="AQ409" s="422"/>
      <c r="AR409" s="422"/>
      <c r="AS409" s="422"/>
      <c r="AT409" s="446" t="s">
        <v>345</v>
      </c>
    </row>
    <row r="410" spans="1:46" s="370" customFormat="1" ht="22.15" customHeight="1">
      <c r="A410" s="365" t="s">
        <v>851</v>
      </c>
      <c r="B410" s="366"/>
      <c r="C410" s="425" t="s">
        <v>852</v>
      </c>
      <c r="D410" s="440"/>
      <c r="E410" s="381"/>
      <c r="F410" s="380"/>
      <c r="G410" s="381"/>
      <c r="H410" s="328">
        <f t="shared" si="31"/>
        <v>0</v>
      </c>
      <c r="I410" s="329">
        <f t="shared" si="32"/>
        <v>0</v>
      </c>
      <c r="J410" s="329">
        <f t="shared" si="33"/>
        <v>0</v>
      </c>
      <c r="K410" s="329" t="str">
        <f t="shared" si="34"/>
        <v/>
      </c>
      <c r="L410" s="380"/>
      <c r="M410" s="381"/>
      <c r="N410" s="381"/>
      <c r="O410" s="381"/>
      <c r="P410" s="381"/>
      <c r="Q410" s="433"/>
      <c r="R410" s="433"/>
      <c r="S410" s="381"/>
      <c r="T410" s="381"/>
      <c r="U410" s="381"/>
      <c r="V410" s="381"/>
      <c r="W410" s="381"/>
      <c r="X410" s="381"/>
      <c r="Y410" s="381"/>
      <c r="Z410" s="381"/>
      <c r="AA410" s="381"/>
      <c r="AB410" s="381"/>
      <c r="AC410" s="381"/>
      <c r="AD410" s="381"/>
      <c r="AE410" s="381"/>
      <c r="AF410" s="381"/>
      <c r="AG410" s="381"/>
      <c r="AH410" s="381"/>
      <c r="AI410" s="381"/>
      <c r="AJ410" s="381"/>
      <c r="AK410" s="381"/>
      <c r="AL410" s="381"/>
      <c r="AM410" s="381"/>
      <c r="AN410" s="381"/>
      <c r="AO410" s="381"/>
      <c r="AP410" s="381"/>
      <c r="AQ410" s="368"/>
      <c r="AR410" s="441"/>
      <c r="AS410" s="368"/>
      <c r="AT410" s="379"/>
    </row>
    <row r="411" spans="1:46" ht="22.15" customHeight="1">
      <c r="A411" s="423">
        <f>IF(C411="",0,MAX($A$5:A410)+1)</f>
        <v>383</v>
      </c>
      <c r="B411" s="413">
        <v>4</v>
      </c>
      <c r="C411" s="427" t="s">
        <v>853</v>
      </c>
      <c r="D411" s="422" t="s">
        <v>115</v>
      </c>
      <c r="E411" s="429">
        <v>6.4699999999999994E-2</v>
      </c>
      <c r="F411" s="429"/>
      <c r="G411" s="429"/>
      <c r="H411" s="328">
        <f t="shared" si="31"/>
        <v>0</v>
      </c>
      <c r="I411" s="329">
        <f t="shared" si="32"/>
        <v>6.4699999999999994E-2</v>
      </c>
      <c r="J411" s="329">
        <f t="shared" si="33"/>
        <v>6.4699999999999994E-2</v>
      </c>
      <c r="K411" s="329" t="str">
        <f t="shared" si="34"/>
        <v xml:space="preserve">TSC, </v>
      </c>
      <c r="L411" s="429"/>
      <c r="M411" s="429"/>
      <c r="N411" s="429"/>
      <c r="O411" s="429"/>
      <c r="P411" s="429"/>
      <c r="Q411" s="429"/>
      <c r="R411" s="429"/>
      <c r="S411" s="429"/>
      <c r="T411" s="429"/>
      <c r="U411" s="429"/>
      <c r="V411" s="429"/>
      <c r="W411" s="429"/>
      <c r="X411" s="429"/>
      <c r="Y411" s="429"/>
      <c r="Z411" s="429">
        <v>6.4699999999999994E-2</v>
      </c>
      <c r="AA411" s="429"/>
      <c r="AB411" s="429"/>
      <c r="AC411" s="429"/>
      <c r="AD411" s="429"/>
      <c r="AE411" s="429"/>
      <c r="AF411" s="429"/>
      <c r="AG411" s="429"/>
      <c r="AH411" s="429"/>
      <c r="AI411" s="429"/>
      <c r="AJ411" s="429"/>
      <c r="AK411" s="429"/>
      <c r="AL411" s="429"/>
      <c r="AM411" s="429"/>
      <c r="AN411" s="429"/>
      <c r="AO411" s="429"/>
      <c r="AP411" s="429" t="s">
        <v>343</v>
      </c>
      <c r="AQ411" s="422" t="s">
        <v>854</v>
      </c>
      <c r="AR411" s="422"/>
      <c r="AS411" s="422"/>
      <c r="AT411" s="422" t="s">
        <v>353</v>
      </c>
    </row>
    <row r="412" spans="1:46" ht="22.15" customHeight="1">
      <c r="A412" s="423">
        <f>IF(C412="",0,MAX($A$5:A411)+1)</f>
        <v>384</v>
      </c>
      <c r="B412" s="413">
        <v>13</v>
      </c>
      <c r="C412" s="427" t="s">
        <v>855</v>
      </c>
      <c r="D412" s="422" t="s">
        <v>115</v>
      </c>
      <c r="E412" s="429">
        <v>6.0000000000000005E-2</v>
      </c>
      <c r="F412" s="429"/>
      <c r="G412" s="429"/>
      <c r="H412" s="328">
        <f t="shared" si="31"/>
        <v>0</v>
      </c>
      <c r="I412" s="329">
        <f t="shared" si="32"/>
        <v>6.0000000000000005E-2</v>
      </c>
      <c r="J412" s="329">
        <f t="shared" si="33"/>
        <v>6.0000000000000005E-2</v>
      </c>
      <c r="K412" s="329" t="str">
        <f t="shared" si="34"/>
        <v xml:space="preserve">RSN, ODT, </v>
      </c>
      <c r="L412" s="429"/>
      <c r="M412" s="429"/>
      <c r="N412" s="429"/>
      <c r="O412" s="429"/>
      <c r="P412" s="429"/>
      <c r="Q412" s="429"/>
      <c r="R412" s="429">
        <v>0.05</v>
      </c>
      <c r="S412" s="429"/>
      <c r="T412" s="429"/>
      <c r="U412" s="429"/>
      <c r="V412" s="429"/>
      <c r="W412" s="429"/>
      <c r="X412" s="429"/>
      <c r="Y412" s="429">
        <v>0.01</v>
      </c>
      <c r="Z412" s="429"/>
      <c r="AA412" s="429"/>
      <c r="AB412" s="429"/>
      <c r="AC412" s="429"/>
      <c r="AD412" s="429"/>
      <c r="AE412" s="429"/>
      <c r="AF412" s="429"/>
      <c r="AG412" s="429"/>
      <c r="AH412" s="429"/>
      <c r="AI412" s="429"/>
      <c r="AJ412" s="429"/>
      <c r="AK412" s="429"/>
      <c r="AL412" s="429"/>
      <c r="AM412" s="429"/>
      <c r="AN412" s="429"/>
      <c r="AO412" s="429"/>
      <c r="AP412" s="429" t="s">
        <v>343</v>
      </c>
      <c r="AQ412" s="422"/>
      <c r="AR412" s="422"/>
      <c r="AS412" s="422"/>
      <c r="AT412" s="422" t="s">
        <v>345</v>
      </c>
    </row>
    <row r="413" spans="1:46" ht="22.15" customHeight="1">
      <c r="A413" s="423">
        <f>IF(C413="",0,MAX($A$5:A412)+1)</f>
        <v>385</v>
      </c>
      <c r="B413" s="413">
        <v>18</v>
      </c>
      <c r="C413" s="427" t="s">
        <v>856</v>
      </c>
      <c r="D413" s="422" t="s">
        <v>115</v>
      </c>
      <c r="E413" s="429">
        <v>2.1299999999999999E-2</v>
      </c>
      <c r="F413" s="429">
        <v>2.1299999999999999E-2</v>
      </c>
      <c r="G413" s="429"/>
      <c r="H413" s="328">
        <f t="shared" si="31"/>
        <v>0</v>
      </c>
      <c r="I413" s="329">
        <f t="shared" si="32"/>
        <v>2.1299999999999999E-2</v>
      </c>
      <c r="J413" s="329">
        <f t="shared" si="33"/>
        <v>0</v>
      </c>
      <c r="K413" s="422" t="s">
        <v>115</v>
      </c>
      <c r="L413" s="429"/>
      <c r="M413" s="429"/>
      <c r="N413" s="429"/>
      <c r="O413" s="429"/>
      <c r="P413" s="429"/>
      <c r="Q413" s="429"/>
      <c r="R413" s="429"/>
      <c r="S413" s="429"/>
      <c r="T413" s="429"/>
      <c r="U413" s="429"/>
      <c r="V413" s="429"/>
      <c r="W413" s="429"/>
      <c r="X413" s="429"/>
      <c r="Y413" s="429"/>
      <c r="Z413" s="429"/>
      <c r="AA413" s="429"/>
      <c r="AB413" s="429"/>
      <c r="AC413" s="429"/>
      <c r="AD413" s="429"/>
      <c r="AE413" s="429"/>
      <c r="AF413" s="429"/>
      <c r="AG413" s="429"/>
      <c r="AH413" s="429"/>
      <c r="AI413" s="429"/>
      <c r="AJ413" s="429"/>
      <c r="AK413" s="429"/>
      <c r="AL413" s="429"/>
      <c r="AM413" s="429"/>
      <c r="AN413" s="429"/>
      <c r="AO413" s="429"/>
      <c r="AP413" s="429" t="s">
        <v>343</v>
      </c>
      <c r="AQ413" s="422" t="s">
        <v>857</v>
      </c>
      <c r="AR413" s="422"/>
      <c r="AS413" s="422"/>
      <c r="AT413" s="422" t="s">
        <v>345</v>
      </c>
    </row>
    <row r="414" spans="1:46" ht="22.15" customHeight="1">
      <c r="A414" s="423">
        <f>IF(C414="",0,MAX($A$5:A413)+1)</f>
        <v>386</v>
      </c>
      <c r="B414" s="413">
        <v>21</v>
      </c>
      <c r="C414" s="427" t="s">
        <v>858</v>
      </c>
      <c r="D414" s="422" t="s">
        <v>115</v>
      </c>
      <c r="E414" s="429">
        <v>5.5399999999999998E-2</v>
      </c>
      <c r="F414" s="429"/>
      <c r="G414" s="429"/>
      <c r="H414" s="328">
        <f t="shared" si="31"/>
        <v>0</v>
      </c>
      <c r="I414" s="329">
        <f t="shared" si="32"/>
        <v>5.5399999999999998E-2</v>
      </c>
      <c r="J414" s="329">
        <f t="shared" si="33"/>
        <v>5.5399999999999998E-2</v>
      </c>
      <c r="K414" s="329" t="str">
        <f t="shared" si="34"/>
        <v xml:space="preserve">HNK, </v>
      </c>
      <c r="L414" s="429"/>
      <c r="M414" s="429"/>
      <c r="N414" s="429"/>
      <c r="O414" s="429">
        <v>5.5399999999999998E-2</v>
      </c>
      <c r="P414" s="429"/>
      <c r="Q414" s="429"/>
      <c r="R414" s="429"/>
      <c r="S414" s="429"/>
      <c r="T414" s="429"/>
      <c r="U414" s="429"/>
      <c r="V414" s="429"/>
      <c r="W414" s="429"/>
      <c r="X414" s="429"/>
      <c r="Y414" s="429"/>
      <c r="Z414" s="429"/>
      <c r="AA414" s="429"/>
      <c r="AB414" s="429"/>
      <c r="AC414" s="429"/>
      <c r="AD414" s="429"/>
      <c r="AE414" s="429"/>
      <c r="AF414" s="429"/>
      <c r="AG414" s="429"/>
      <c r="AH414" s="429"/>
      <c r="AI414" s="429"/>
      <c r="AJ414" s="429"/>
      <c r="AK414" s="429"/>
      <c r="AL414" s="429"/>
      <c r="AM414" s="429"/>
      <c r="AN414" s="429"/>
      <c r="AO414" s="429"/>
      <c r="AP414" s="429" t="s">
        <v>343</v>
      </c>
      <c r="AQ414" s="422" t="s">
        <v>859</v>
      </c>
      <c r="AR414" s="422"/>
      <c r="AS414" s="422"/>
      <c r="AT414" s="422" t="s">
        <v>353</v>
      </c>
    </row>
    <row r="415" spans="1:46" ht="22.15" customHeight="1">
      <c r="A415" s="423">
        <f>IF(C415="",0,MAX($A$5:A414)+1)</f>
        <v>387</v>
      </c>
      <c r="B415" s="413">
        <v>41</v>
      </c>
      <c r="C415" s="427" t="s">
        <v>860</v>
      </c>
      <c r="D415" s="422" t="s">
        <v>115</v>
      </c>
      <c r="E415" s="429">
        <v>0.10349999999999999</v>
      </c>
      <c r="F415" s="429"/>
      <c r="G415" s="429"/>
      <c r="H415" s="328">
        <f t="shared" si="31"/>
        <v>0</v>
      </c>
      <c r="I415" s="329">
        <f t="shared" si="32"/>
        <v>0.10349999999999999</v>
      </c>
      <c r="J415" s="329">
        <f t="shared" si="33"/>
        <v>0.10349999999999999</v>
      </c>
      <c r="K415" s="329" t="str">
        <f t="shared" si="34"/>
        <v xml:space="preserve">DGD, </v>
      </c>
      <c r="L415" s="429"/>
      <c r="M415" s="429"/>
      <c r="N415" s="429"/>
      <c r="O415" s="429"/>
      <c r="P415" s="429"/>
      <c r="Q415" s="333"/>
      <c r="R415" s="333"/>
      <c r="S415" s="429"/>
      <c r="T415" s="429"/>
      <c r="U415" s="429"/>
      <c r="V415" s="429"/>
      <c r="W415" s="429"/>
      <c r="X415" s="429"/>
      <c r="Y415" s="429"/>
      <c r="Z415" s="429"/>
      <c r="AA415" s="429"/>
      <c r="AB415" s="429"/>
      <c r="AC415" s="429"/>
      <c r="AD415" s="429"/>
      <c r="AE415" s="429"/>
      <c r="AF415" s="429"/>
      <c r="AG415" s="429"/>
      <c r="AH415" s="429">
        <v>0.10349999999999999</v>
      </c>
      <c r="AI415" s="429"/>
      <c r="AJ415" s="429"/>
      <c r="AK415" s="429"/>
      <c r="AL415" s="429"/>
      <c r="AM415" s="429"/>
      <c r="AN415" s="429"/>
      <c r="AO415" s="429"/>
      <c r="AP415" s="429" t="s">
        <v>343</v>
      </c>
      <c r="AQ415" s="422" t="s">
        <v>861</v>
      </c>
      <c r="AR415" s="422"/>
      <c r="AS415" s="422"/>
      <c r="AT415" s="422" t="s">
        <v>345</v>
      </c>
    </row>
    <row r="416" spans="1:46" ht="22.15" customHeight="1">
      <c r="A416" s="423">
        <f>IF(C416="",0,MAX($A$5:A415)+1)</f>
        <v>388</v>
      </c>
      <c r="B416" s="413">
        <v>42</v>
      </c>
      <c r="C416" s="427" t="s">
        <v>862</v>
      </c>
      <c r="D416" s="422" t="s">
        <v>115</v>
      </c>
      <c r="E416" s="429">
        <v>4.9399999999999999E-2</v>
      </c>
      <c r="F416" s="429">
        <v>4.9399999999999999E-2</v>
      </c>
      <c r="G416" s="429"/>
      <c r="H416" s="328">
        <f t="shared" si="31"/>
        <v>0</v>
      </c>
      <c r="I416" s="329">
        <f t="shared" si="32"/>
        <v>4.9399999999999999E-2</v>
      </c>
      <c r="J416" s="329">
        <f t="shared" si="33"/>
        <v>0</v>
      </c>
      <c r="K416" s="422" t="s">
        <v>115</v>
      </c>
      <c r="L416" s="429"/>
      <c r="M416" s="429"/>
      <c r="N416" s="429"/>
      <c r="O416" s="429"/>
      <c r="P416" s="429"/>
      <c r="Q416" s="333"/>
      <c r="R416" s="333"/>
      <c r="S416" s="429"/>
      <c r="T416" s="429"/>
      <c r="U416" s="429"/>
      <c r="V416" s="429"/>
      <c r="W416" s="429"/>
      <c r="X416" s="429"/>
      <c r="Y416" s="429"/>
      <c r="Z416" s="429"/>
      <c r="AA416" s="429"/>
      <c r="AB416" s="429"/>
      <c r="AC416" s="429"/>
      <c r="AD416" s="429"/>
      <c r="AE416" s="429"/>
      <c r="AF416" s="429"/>
      <c r="AG416" s="429"/>
      <c r="AH416" s="429"/>
      <c r="AI416" s="429"/>
      <c r="AJ416" s="429"/>
      <c r="AK416" s="429"/>
      <c r="AL416" s="429"/>
      <c r="AM416" s="429"/>
      <c r="AN416" s="429"/>
      <c r="AO416" s="429"/>
      <c r="AP416" s="429" t="s">
        <v>343</v>
      </c>
      <c r="AQ416" s="422" t="s">
        <v>863</v>
      </c>
      <c r="AR416" s="422"/>
      <c r="AS416" s="422"/>
      <c r="AT416" s="422" t="s">
        <v>345</v>
      </c>
    </row>
    <row r="417" spans="1:46" ht="22.15" customHeight="1">
      <c r="A417" s="423">
        <f>IF(C417="",0,MAX($A$5:A416)+1)</f>
        <v>389</v>
      </c>
      <c r="B417" s="413">
        <v>45</v>
      </c>
      <c r="C417" s="427" t="s">
        <v>864</v>
      </c>
      <c r="D417" s="422" t="s">
        <v>115</v>
      </c>
      <c r="E417" s="429">
        <v>6.9800000000000001E-2</v>
      </c>
      <c r="F417" s="429">
        <v>4.9799999999999997E-2</v>
      </c>
      <c r="G417" s="429"/>
      <c r="H417" s="328">
        <f t="shared" si="31"/>
        <v>0</v>
      </c>
      <c r="I417" s="329">
        <f t="shared" si="32"/>
        <v>6.9800000000000001E-2</v>
      </c>
      <c r="J417" s="329">
        <f t="shared" si="33"/>
        <v>0.02</v>
      </c>
      <c r="K417" s="329" t="str">
        <f t="shared" si="34"/>
        <v xml:space="preserve">HNK, </v>
      </c>
      <c r="L417" s="429"/>
      <c r="M417" s="429"/>
      <c r="N417" s="429"/>
      <c r="O417" s="429">
        <v>0.02</v>
      </c>
      <c r="P417" s="429"/>
      <c r="Q417" s="333"/>
      <c r="R417" s="333"/>
      <c r="S417" s="429"/>
      <c r="T417" s="429"/>
      <c r="U417" s="429"/>
      <c r="V417" s="429"/>
      <c r="W417" s="429"/>
      <c r="X417" s="429"/>
      <c r="Y417" s="429"/>
      <c r="Z417" s="429"/>
      <c r="AA417" s="429"/>
      <c r="AB417" s="429"/>
      <c r="AC417" s="429"/>
      <c r="AD417" s="429"/>
      <c r="AE417" s="429"/>
      <c r="AF417" s="429"/>
      <c r="AG417" s="429"/>
      <c r="AH417" s="429"/>
      <c r="AI417" s="429"/>
      <c r="AJ417" s="429"/>
      <c r="AK417" s="429"/>
      <c r="AL417" s="429"/>
      <c r="AM417" s="429"/>
      <c r="AN417" s="429"/>
      <c r="AO417" s="429"/>
      <c r="AP417" s="429" t="s">
        <v>343</v>
      </c>
      <c r="AQ417" s="422"/>
      <c r="AR417" s="422"/>
      <c r="AS417" s="422"/>
      <c r="AT417" s="422" t="s">
        <v>345</v>
      </c>
    </row>
    <row r="418" spans="1:46" ht="22.15" customHeight="1">
      <c r="A418" s="423">
        <f>IF(C418="",0,MAX($A$5:A417)+1)</f>
        <v>390</v>
      </c>
      <c r="B418" s="413">
        <v>53</v>
      </c>
      <c r="C418" s="427" t="s">
        <v>865</v>
      </c>
      <c r="D418" s="422" t="s">
        <v>115</v>
      </c>
      <c r="E418" s="429">
        <v>2.06E-2</v>
      </c>
      <c r="F418" s="429"/>
      <c r="G418" s="429"/>
      <c r="H418" s="328">
        <f t="shared" si="31"/>
        <v>0</v>
      </c>
      <c r="I418" s="329">
        <f t="shared" si="32"/>
        <v>2.06E-2</v>
      </c>
      <c r="J418" s="329">
        <f t="shared" si="33"/>
        <v>2.06E-2</v>
      </c>
      <c r="K418" s="329" t="str">
        <f t="shared" si="34"/>
        <v xml:space="preserve">ODT, </v>
      </c>
      <c r="L418" s="429"/>
      <c r="M418" s="429"/>
      <c r="N418" s="429"/>
      <c r="O418" s="429"/>
      <c r="P418" s="429"/>
      <c r="Q418" s="333"/>
      <c r="R418" s="333"/>
      <c r="S418" s="429"/>
      <c r="T418" s="429"/>
      <c r="U418" s="429"/>
      <c r="V418" s="429"/>
      <c r="W418" s="429"/>
      <c r="X418" s="429"/>
      <c r="Y418" s="429">
        <v>2.06E-2</v>
      </c>
      <c r="Z418" s="429"/>
      <c r="AA418" s="429"/>
      <c r="AB418" s="429"/>
      <c r="AC418" s="429"/>
      <c r="AD418" s="429"/>
      <c r="AE418" s="429"/>
      <c r="AF418" s="429"/>
      <c r="AG418" s="429"/>
      <c r="AH418" s="429"/>
      <c r="AI418" s="429"/>
      <c r="AJ418" s="429"/>
      <c r="AK418" s="429"/>
      <c r="AL418" s="429"/>
      <c r="AM418" s="429"/>
      <c r="AN418" s="429"/>
      <c r="AO418" s="429"/>
      <c r="AP418" s="429" t="s">
        <v>343</v>
      </c>
      <c r="AQ418" s="422" t="s">
        <v>866</v>
      </c>
      <c r="AR418" s="422"/>
      <c r="AS418" s="422"/>
      <c r="AT418" s="422" t="s">
        <v>345</v>
      </c>
    </row>
    <row r="419" spans="1:46" ht="22.15" customHeight="1">
      <c r="A419" s="423">
        <f>IF(C419="",0,MAX($A$5:A418)+1)</f>
        <v>391</v>
      </c>
      <c r="B419" s="413">
        <v>62</v>
      </c>
      <c r="C419" s="427" t="s">
        <v>867</v>
      </c>
      <c r="D419" s="422" t="s">
        <v>115</v>
      </c>
      <c r="E419" s="429">
        <v>4.6100000000000002E-2</v>
      </c>
      <c r="F419" s="429"/>
      <c r="G419" s="429"/>
      <c r="H419" s="328">
        <f t="shared" si="31"/>
        <v>0</v>
      </c>
      <c r="I419" s="329">
        <f t="shared" si="32"/>
        <v>4.6100000000000002E-2</v>
      </c>
      <c r="J419" s="329">
        <f t="shared" si="33"/>
        <v>4.6100000000000002E-2</v>
      </c>
      <c r="K419" s="329" t="str">
        <f t="shared" si="34"/>
        <v xml:space="preserve">RST, ODT, </v>
      </c>
      <c r="L419" s="429"/>
      <c r="M419" s="429"/>
      <c r="N419" s="429"/>
      <c r="O419" s="429"/>
      <c r="P419" s="429"/>
      <c r="Q419" s="333"/>
      <c r="R419" s="333"/>
      <c r="S419" s="429">
        <v>2.06E-2</v>
      </c>
      <c r="T419" s="429"/>
      <c r="U419" s="429"/>
      <c r="V419" s="429"/>
      <c r="W419" s="429"/>
      <c r="X419" s="429"/>
      <c r="Y419" s="429">
        <v>2.5499999999999998E-2</v>
      </c>
      <c r="Z419" s="429"/>
      <c r="AA419" s="429"/>
      <c r="AB419" s="429"/>
      <c r="AC419" s="429"/>
      <c r="AD419" s="429"/>
      <c r="AE419" s="429"/>
      <c r="AF419" s="429"/>
      <c r="AG419" s="429"/>
      <c r="AH419" s="429"/>
      <c r="AI419" s="429"/>
      <c r="AJ419" s="429"/>
      <c r="AK419" s="429"/>
      <c r="AL419" s="429"/>
      <c r="AM419" s="429"/>
      <c r="AN419" s="429"/>
      <c r="AO419" s="429"/>
      <c r="AP419" s="429" t="s">
        <v>343</v>
      </c>
      <c r="AQ419" s="422" t="s">
        <v>868</v>
      </c>
      <c r="AR419" s="422"/>
      <c r="AS419" s="422"/>
      <c r="AT419" s="422" t="s">
        <v>353</v>
      </c>
    </row>
    <row r="420" spans="1:46" ht="40.15" customHeight="1">
      <c r="A420" s="423">
        <f>IF(C420="",0,MAX($A$5:A419)+1)</f>
        <v>392</v>
      </c>
      <c r="B420" s="413">
        <v>65</v>
      </c>
      <c r="C420" s="427" t="s">
        <v>869</v>
      </c>
      <c r="D420" s="422" t="s">
        <v>115</v>
      </c>
      <c r="E420" s="429">
        <v>4.2799999999999998E-2</v>
      </c>
      <c r="F420" s="429"/>
      <c r="G420" s="429"/>
      <c r="H420" s="328">
        <f t="shared" si="31"/>
        <v>0</v>
      </c>
      <c r="I420" s="329">
        <f>J420+F420</f>
        <v>4.2799999999999998E-2</v>
      </c>
      <c r="J420" s="329">
        <f>SUM(L420:P420)+SUM(R420:AN420)</f>
        <v>4.2799999999999998E-2</v>
      </c>
      <c r="K420" s="329" t="str">
        <f t="shared" si="34"/>
        <v xml:space="preserve">ODT, </v>
      </c>
      <c r="L420" s="429"/>
      <c r="M420" s="429"/>
      <c r="N420" s="429"/>
      <c r="O420" s="429"/>
      <c r="P420" s="429"/>
      <c r="Q420" s="333"/>
      <c r="R420" s="333"/>
      <c r="S420" s="429"/>
      <c r="T420" s="429"/>
      <c r="U420" s="429"/>
      <c r="V420" s="429"/>
      <c r="W420" s="429"/>
      <c r="X420" s="429"/>
      <c r="Y420" s="429">
        <v>4.2799999999999998E-2</v>
      </c>
      <c r="Z420" s="429"/>
      <c r="AA420" s="429"/>
      <c r="AB420" s="429"/>
      <c r="AC420" s="429"/>
      <c r="AD420" s="429"/>
      <c r="AE420" s="429"/>
      <c r="AF420" s="429"/>
      <c r="AG420" s="429"/>
      <c r="AH420" s="429"/>
      <c r="AI420" s="429"/>
      <c r="AJ420" s="429"/>
      <c r="AK420" s="429"/>
      <c r="AL420" s="429"/>
      <c r="AM420" s="429"/>
      <c r="AN420" s="429"/>
      <c r="AO420" s="429"/>
      <c r="AP420" s="429" t="s">
        <v>343</v>
      </c>
      <c r="AQ420" s="422"/>
      <c r="AR420" s="422"/>
      <c r="AS420" s="422"/>
      <c r="AT420" s="422" t="s">
        <v>353</v>
      </c>
    </row>
    <row r="421" spans="1:46" ht="22.15" customHeight="1">
      <c r="A421" s="423">
        <f>IF(C421="",0,MAX($A$5:A420)+1)</f>
        <v>393</v>
      </c>
      <c r="B421" s="413">
        <v>76</v>
      </c>
      <c r="C421" s="363" t="s">
        <v>870</v>
      </c>
      <c r="D421" s="446" t="s">
        <v>115</v>
      </c>
      <c r="E421" s="329">
        <v>2.86E-2</v>
      </c>
      <c r="F421" s="329"/>
      <c r="G421" s="329"/>
      <c r="H421" s="328">
        <f t="shared" si="31"/>
        <v>0</v>
      </c>
      <c r="I421" s="329">
        <f t="shared" si="32"/>
        <v>2.86E-2</v>
      </c>
      <c r="J421" s="329">
        <f>SUM(L421:P421)+SUM(R421:AN421)</f>
        <v>2.86E-2</v>
      </c>
      <c r="K421" s="329" t="str">
        <f t="shared" si="34"/>
        <v xml:space="preserve">CSD, </v>
      </c>
      <c r="L421" s="429"/>
      <c r="M421" s="329"/>
      <c r="N421" s="334"/>
      <c r="O421" s="334"/>
      <c r="P421" s="334"/>
      <c r="Q421" s="429"/>
      <c r="R421" s="334"/>
      <c r="S421" s="334"/>
      <c r="T421" s="334"/>
      <c r="U421" s="334"/>
      <c r="V421" s="334"/>
      <c r="W421" s="334"/>
      <c r="X421" s="334"/>
      <c r="Y421" s="334"/>
      <c r="Z421" s="334"/>
      <c r="AA421" s="334"/>
      <c r="AB421" s="334"/>
      <c r="AC421" s="334"/>
      <c r="AD421" s="334"/>
      <c r="AE421" s="334"/>
      <c r="AF421" s="334"/>
      <c r="AG421" s="334"/>
      <c r="AH421" s="334"/>
      <c r="AI421" s="334"/>
      <c r="AJ421" s="334"/>
      <c r="AK421" s="334"/>
      <c r="AL421" s="334">
        <v>2.86E-2</v>
      </c>
      <c r="AM421" s="334"/>
      <c r="AN421" s="334"/>
      <c r="AO421" s="334"/>
      <c r="AP421" s="329" t="s">
        <v>343</v>
      </c>
      <c r="AQ421" s="422" t="s">
        <v>871</v>
      </c>
      <c r="AR421" s="422"/>
      <c r="AS421" s="422"/>
      <c r="AT421" s="422" t="s">
        <v>353</v>
      </c>
    </row>
    <row r="422" spans="1:46" ht="22.15" customHeight="1">
      <c r="A422" s="423">
        <f>IF(C422="",0,MAX($A$5:A421)+1)</f>
        <v>394</v>
      </c>
      <c r="B422" s="413">
        <v>81</v>
      </c>
      <c r="C422" s="427" t="s">
        <v>872</v>
      </c>
      <c r="D422" s="422" t="s">
        <v>115</v>
      </c>
      <c r="E422" s="429">
        <v>4.6400000000000004E-2</v>
      </c>
      <c r="F422" s="429">
        <v>3.8600000000000002E-2</v>
      </c>
      <c r="G422" s="429"/>
      <c r="H422" s="328">
        <f t="shared" si="31"/>
        <v>0</v>
      </c>
      <c r="I422" s="329">
        <f t="shared" si="32"/>
        <v>4.6400000000000004E-2</v>
      </c>
      <c r="J422" s="329">
        <f t="shared" si="33"/>
        <v>7.7999999999999996E-3</v>
      </c>
      <c r="K422" s="329" t="str">
        <f t="shared" si="34"/>
        <v xml:space="preserve">RSN, </v>
      </c>
      <c r="L422" s="429"/>
      <c r="M422" s="429"/>
      <c r="N422" s="429"/>
      <c r="O422" s="429"/>
      <c r="P422" s="429"/>
      <c r="Q422" s="334"/>
      <c r="R422" s="334">
        <v>7.7999999999999996E-3</v>
      </c>
      <c r="S422" s="429"/>
      <c r="T422" s="429"/>
      <c r="U422" s="429"/>
      <c r="V422" s="429"/>
      <c r="W422" s="429"/>
      <c r="X422" s="429"/>
      <c r="Y422" s="429"/>
      <c r="Z422" s="429"/>
      <c r="AA422" s="429"/>
      <c r="AB422" s="429"/>
      <c r="AC422" s="429"/>
      <c r="AD422" s="429"/>
      <c r="AE422" s="429"/>
      <c r="AF422" s="429"/>
      <c r="AG422" s="429"/>
      <c r="AH422" s="429"/>
      <c r="AI422" s="429"/>
      <c r="AJ422" s="429"/>
      <c r="AK422" s="429"/>
      <c r="AL422" s="429"/>
      <c r="AM422" s="429"/>
      <c r="AN422" s="429"/>
      <c r="AO422" s="429"/>
      <c r="AP422" s="429" t="s">
        <v>343</v>
      </c>
      <c r="AQ422" s="422"/>
      <c r="AR422" s="422"/>
      <c r="AS422" s="422"/>
      <c r="AT422" s="422" t="s">
        <v>345</v>
      </c>
    </row>
    <row r="423" spans="1:46" ht="22.15" customHeight="1">
      <c r="A423" s="423">
        <f>IF(C423="",0,MAX($A$5:A422)+1)</f>
        <v>395</v>
      </c>
      <c r="B423" s="413">
        <v>85</v>
      </c>
      <c r="C423" s="427" t="s">
        <v>873</v>
      </c>
      <c r="D423" s="422" t="s">
        <v>115</v>
      </c>
      <c r="E423" s="429">
        <v>0.10879999999999999</v>
      </c>
      <c r="F423" s="429">
        <v>8.6999999999999994E-2</v>
      </c>
      <c r="G423" s="429"/>
      <c r="H423" s="328">
        <f t="shared" si="31"/>
        <v>0</v>
      </c>
      <c r="I423" s="329">
        <f t="shared" si="32"/>
        <v>0.10879999999999999</v>
      </c>
      <c r="J423" s="329">
        <f>SUM(L423:P423)+SUM(R423:AN423)</f>
        <v>2.18E-2</v>
      </c>
      <c r="K423" s="329" t="str">
        <f t="shared" si="34"/>
        <v xml:space="preserve">CSD, </v>
      </c>
      <c r="L423" s="429"/>
      <c r="M423" s="429"/>
      <c r="N423" s="429"/>
      <c r="O423" s="429"/>
      <c r="P423" s="429"/>
      <c r="Q423" s="334"/>
      <c r="R423" s="334"/>
      <c r="S423" s="429"/>
      <c r="T423" s="429"/>
      <c r="U423" s="429"/>
      <c r="V423" s="429"/>
      <c r="W423" s="429"/>
      <c r="X423" s="429"/>
      <c r="Y423" s="429"/>
      <c r="Z423" s="429"/>
      <c r="AA423" s="429"/>
      <c r="AB423" s="429"/>
      <c r="AC423" s="429"/>
      <c r="AD423" s="429"/>
      <c r="AE423" s="429"/>
      <c r="AF423" s="429"/>
      <c r="AG423" s="429"/>
      <c r="AH423" s="429"/>
      <c r="AI423" s="429"/>
      <c r="AJ423" s="429"/>
      <c r="AK423" s="429"/>
      <c r="AL423" s="429">
        <v>2.18E-2</v>
      </c>
      <c r="AM423" s="429"/>
      <c r="AN423" s="429"/>
      <c r="AO423" s="429"/>
      <c r="AP423" s="429" t="s">
        <v>343</v>
      </c>
      <c r="AQ423" s="422" t="s">
        <v>874</v>
      </c>
      <c r="AR423" s="422"/>
      <c r="AS423" s="422"/>
      <c r="AT423" s="422" t="s">
        <v>345</v>
      </c>
    </row>
    <row r="424" spans="1:46" ht="40.15" customHeight="1">
      <c r="A424" s="423">
        <f>IF(C424="",0,MAX($A$5:A423)+1)</f>
        <v>396</v>
      </c>
      <c r="B424" s="413">
        <v>97</v>
      </c>
      <c r="C424" s="427" t="s">
        <v>875</v>
      </c>
      <c r="D424" s="422" t="s">
        <v>115</v>
      </c>
      <c r="E424" s="429">
        <v>8.2799999999999999E-2</v>
      </c>
      <c r="F424" s="429">
        <v>1.9800000000000002E-2</v>
      </c>
      <c r="G424" s="429"/>
      <c r="H424" s="328">
        <f t="shared" si="31"/>
        <v>0</v>
      </c>
      <c r="I424" s="329">
        <f t="shared" si="32"/>
        <v>8.2799999999999999E-2</v>
      </c>
      <c r="J424" s="329">
        <f>SUM(L424:P424)+SUM(R424:AN424)</f>
        <v>6.3E-2</v>
      </c>
      <c r="K424" s="329" t="str">
        <f t="shared" si="34"/>
        <v xml:space="preserve">HNK, </v>
      </c>
      <c r="L424" s="429"/>
      <c r="M424" s="429"/>
      <c r="N424" s="429"/>
      <c r="O424" s="383">
        <v>6.3E-2</v>
      </c>
      <c r="P424" s="429"/>
      <c r="Q424" s="334"/>
      <c r="R424" s="334"/>
      <c r="S424" s="429"/>
      <c r="T424" s="429"/>
      <c r="U424" s="429"/>
      <c r="V424" s="429"/>
      <c r="W424" s="429"/>
      <c r="X424" s="429"/>
      <c r="Y424" s="429"/>
      <c r="Z424" s="429"/>
      <c r="AA424" s="429"/>
      <c r="AB424" s="429"/>
      <c r="AC424" s="429"/>
      <c r="AD424" s="429"/>
      <c r="AE424" s="429"/>
      <c r="AF424" s="429"/>
      <c r="AG424" s="429"/>
      <c r="AH424" s="429"/>
      <c r="AI424" s="429"/>
      <c r="AJ424" s="429"/>
      <c r="AK424" s="429"/>
      <c r="AL424" s="429"/>
      <c r="AM424" s="429"/>
      <c r="AN424" s="429"/>
      <c r="AO424" s="429"/>
      <c r="AP424" s="429" t="s">
        <v>343</v>
      </c>
      <c r="AQ424" s="422" t="s">
        <v>737</v>
      </c>
      <c r="AR424" s="422"/>
      <c r="AS424" s="422"/>
      <c r="AT424" s="422" t="s">
        <v>353</v>
      </c>
    </row>
    <row r="425" spans="1:46" ht="22.15" customHeight="1">
      <c r="A425" s="423">
        <f>IF(C425="",0,MAX($A$5:A424)+1)</f>
        <v>397</v>
      </c>
      <c r="B425" s="413">
        <v>105</v>
      </c>
      <c r="C425" s="427" t="s">
        <v>876</v>
      </c>
      <c r="D425" s="422" t="s">
        <v>115</v>
      </c>
      <c r="E425" s="429">
        <v>6.3799999999999996E-2</v>
      </c>
      <c r="F425" s="429">
        <v>5.3800000000000001E-2</v>
      </c>
      <c r="G425" s="429"/>
      <c r="H425" s="328">
        <f t="shared" si="31"/>
        <v>0</v>
      </c>
      <c r="I425" s="329">
        <f t="shared" si="32"/>
        <v>6.3799999999999996E-2</v>
      </c>
      <c r="J425" s="329">
        <f t="shared" si="33"/>
        <v>0.01</v>
      </c>
      <c r="K425" s="329" t="str">
        <f>IF(L425&lt;&gt;0,L$3&amp;", ","")&amp;IF(M425&lt;&gt;0,M$3&amp;", ","")&amp;IF(N425&lt;&gt;0,N$3&amp;", ","")&amp;IF(O425&lt;&gt;0,O$3&amp;", ","")&amp;IF(P425&lt;&gt;0,P$3&amp;", ","")&amp;IF(Q425&lt;&gt;0,Q$3&amp;", ","")&amp;IF(R425&lt;&gt;0,R$3&amp;", ","")&amp;IF(S425&lt;&gt;0,S$3&amp;", ","")&amp;IF(T425&lt;&gt;0,T$3&amp;", ","")&amp;IF(U425&lt;&gt;0,U$3&amp;", ","")&amp;IF(V425&lt;&gt;0,V$3&amp;", ","")&amp;IF(W425&lt;&gt;0,W$3&amp;", ","")&amp;IF(X425&lt;&gt;0,X$3&amp;", ","")&amp;IF(Y425&lt;&gt;0,Y$3&amp;", ","")&amp;IF(Z425&lt;&gt;0,Z$3&amp;", ","")&amp;IF(AA425&lt;&gt;0,AA$3&amp;", ","")&amp;IF(AB425&lt;&gt;0,AB$3&amp;", ","")&amp;IF(AC425&lt;&gt;0,AC$3&amp;", ","")&amp;IF(AD425&lt;&gt;0,AD$3&amp;", ","")&amp;IF(AE425&lt;&gt;0,AE$3&amp;", ","")&amp;IF(AF425&lt;&gt;0,AF$3&amp;", ","")&amp;IF(AG425&lt;&gt;0,AG$3&amp;", ","")&amp;IF(AH425&lt;&gt;0,AH$3&amp;", ","")&amp;IF(AI425&lt;&gt;0,AI$3&amp;", ","")&amp;IF(AJ425&lt;&gt;0,AJ$3&amp;", ","")&amp;IF(AK425&lt;&gt;0,AK$3&amp;", ","")&amp;IF(AL425&lt;&gt;0,AL$3&amp;", ","")&amp;IF(AM425&lt;&gt;0,AM$3&amp;", ","")&amp;IF(AN425&lt;&gt;0,AN$3&amp;", ","")</f>
        <v xml:space="preserve">LUK, </v>
      </c>
      <c r="L425" s="429"/>
      <c r="M425" s="383">
        <v>0.01</v>
      </c>
      <c r="N425" s="429"/>
      <c r="O425" s="429"/>
      <c r="P425" s="429"/>
      <c r="Q425" s="334"/>
      <c r="R425" s="334"/>
      <c r="S425" s="429"/>
      <c r="T425" s="429"/>
      <c r="U425" s="429"/>
      <c r="V425" s="429"/>
      <c r="W425" s="429"/>
      <c r="X425" s="429"/>
      <c r="Y425" s="429"/>
      <c r="Z425" s="429"/>
      <c r="AA425" s="429"/>
      <c r="AB425" s="429"/>
      <c r="AC425" s="429"/>
      <c r="AD425" s="429"/>
      <c r="AE425" s="429"/>
      <c r="AF425" s="429"/>
      <c r="AG425" s="429"/>
      <c r="AH425" s="429"/>
      <c r="AI425" s="429"/>
      <c r="AJ425" s="429"/>
      <c r="AK425" s="429"/>
      <c r="AL425" s="429"/>
      <c r="AM425" s="429"/>
      <c r="AN425" s="429"/>
      <c r="AO425" s="429"/>
      <c r="AP425" s="429" t="s">
        <v>343</v>
      </c>
      <c r="AQ425" s="422" t="s">
        <v>877</v>
      </c>
      <c r="AR425" s="422"/>
      <c r="AS425" s="422"/>
      <c r="AT425" s="422" t="s">
        <v>353</v>
      </c>
    </row>
    <row r="426" spans="1:46" ht="22.15" customHeight="1">
      <c r="A426" s="423">
        <f>IF(C426="",0,MAX($A$5:A425)+1)</f>
        <v>398</v>
      </c>
      <c r="B426" s="413">
        <v>108</v>
      </c>
      <c r="C426" s="427" t="s">
        <v>878</v>
      </c>
      <c r="D426" s="422" t="s">
        <v>115</v>
      </c>
      <c r="E426" s="429">
        <v>0.2475</v>
      </c>
      <c r="F426" s="429">
        <v>3.9300000000000002E-2</v>
      </c>
      <c r="G426" s="429"/>
      <c r="H426" s="328">
        <f t="shared" si="31"/>
        <v>0</v>
      </c>
      <c r="I426" s="329">
        <f t="shared" si="32"/>
        <v>0.2475</v>
      </c>
      <c r="J426" s="329">
        <f t="shared" si="33"/>
        <v>0.2082</v>
      </c>
      <c r="K426" s="329" t="str">
        <f t="shared" si="34"/>
        <v xml:space="preserve">HNK, DVH, DGT, </v>
      </c>
      <c r="L426" s="429"/>
      <c r="M426" s="429"/>
      <c r="N426" s="429"/>
      <c r="O426" s="429">
        <v>0.14000000000000001</v>
      </c>
      <c r="P426" s="429"/>
      <c r="Q426" s="334"/>
      <c r="R426" s="334"/>
      <c r="S426" s="429"/>
      <c r="T426" s="429"/>
      <c r="U426" s="429"/>
      <c r="V426" s="429"/>
      <c r="W426" s="429"/>
      <c r="X426" s="429"/>
      <c r="Y426" s="429"/>
      <c r="Z426" s="429"/>
      <c r="AA426" s="429">
        <v>2.5399999999999999E-2</v>
      </c>
      <c r="AB426" s="429"/>
      <c r="AC426" s="429">
        <v>4.2799999999999998E-2</v>
      </c>
      <c r="AD426" s="429"/>
      <c r="AE426" s="429"/>
      <c r="AF426" s="429"/>
      <c r="AG426" s="429"/>
      <c r="AH426" s="429"/>
      <c r="AI426" s="429"/>
      <c r="AJ426" s="429"/>
      <c r="AK426" s="429"/>
      <c r="AL426" s="429"/>
      <c r="AM426" s="429"/>
      <c r="AN426" s="429"/>
      <c r="AO426" s="429"/>
      <c r="AP426" s="429" t="s">
        <v>343</v>
      </c>
      <c r="AQ426" s="422"/>
      <c r="AR426" s="422"/>
      <c r="AS426" s="422"/>
      <c r="AT426" s="422" t="s">
        <v>353</v>
      </c>
    </row>
    <row r="427" spans="1:46" ht="22.15" customHeight="1">
      <c r="A427" s="423">
        <f>IF(C427="",0,MAX($A$5:A426)+1)</f>
        <v>399</v>
      </c>
      <c r="B427" s="413">
        <v>112</v>
      </c>
      <c r="C427" s="427" t="s">
        <v>879</v>
      </c>
      <c r="D427" s="422" t="s">
        <v>115</v>
      </c>
      <c r="E427" s="429">
        <v>0.11210000000000001</v>
      </c>
      <c r="F427" s="429">
        <v>7.4099999999999999E-2</v>
      </c>
      <c r="G427" s="429"/>
      <c r="H427" s="328">
        <f t="shared" si="31"/>
        <v>0</v>
      </c>
      <c r="I427" s="329">
        <f t="shared" si="32"/>
        <v>0.11210000000000001</v>
      </c>
      <c r="J427" s="329">
        <f t="shared" si="33"/>
        <v>3.7999999999999999E-2</v>
      </c>
      <c r="K427" s="329" t="str">
        <f t="shared" si="34"/>
        <v xml:space="preserve">ODT, </v>
      </c>
      <c r="L427" s="429"/>
      <c r="M427" s="429"/>
      <c r="N427" s="429"/>
      <c r="O427" s="429"/>
      <c r="P427" s="429"/>
      <c r="Q427" s="334"/>
      <c r="R427" s="334"/>
      <c r="S427" s="429"/>
      <c r="T427" s="429"/>
      <c r="U427" s="429"/>
      <c r="V427" s="429"/>
      <c r="W427" s="429"/>
      <c r="X427" s="429"/>
      <c r="Y427" s="429">
        <v>3.7999999999999999E-2</v>
      </c>
      <c r="Z427" s="429"/>
      <c r="AA427" s="429"/>
      <c r="AB427" s="429"/>
      <c r="AC427" s="429"/>
      <c r="AD427" s="429"/>
      <c r="AE427" s="429"/>
      <c r="AF427" s="429"/>
      <c r="AG427" s="429"/>
      <c r="AH427" s="429"/>
      <c r="AI427" s="429"/>
      <c r="AJ427" s="429"/>
      <c r="AK427" s="429"/>
      <c r="AL427" s="429"/>
      <c r="AM427" s="429"/>
      <c r="AN427" s="429"/>
      <c r="AO427" s="429"/>
      <c r="AP427" s="429" t="s">
        <v>343</v>
      </c>
      <c r="AQ427" s="422" t="s">
        <v>880</v>
      </c>
      <c r="AR427" s="422"/>
      <c r="AS427" s="422"/>
      <c r="AT427" s="422" t="s">
        <v>345</v>
      </c>
    </row>
    <row r="428" spans="1:46" ht="22.15" customHeight="1">
      <c r="A428" s="423">
        <f>IF(C428="",0,MAX($A$5:A427)+1)</f>
        <v>400</v>
      </c>
      <c r="B428" s="413">
        <v>117</v>
      </c>
      <c r="C428" s="427" t="s">
        <v>881</v>
      </c>
      <c r="D428" s="422" t="s">
        <v>115</v>
      </c>
      <c r="E428" s="429">
        <v>7.4699999999999989E-2</v>
      </c>
      <c r="F428" s="429"/>
      <c r="G428" s="429"/>
      <c r="H428" s="328">
        <f t="shared" si="31"/>
        <v>0</v>
      </c>
      <c r="I428" s="329">
        <f t="shared" si="32"/>
        <v>7.4699999999999989E-2</v>
      </c>
      <c r="J428" s="329">
        <f t="shared" si="33"/>
        <v>7.4699999999999989E-2</v>
      </c>
      <c r="K428" s="329" t="str">
        <f t="shared" si="34"/>
        <v xml:space="preserve">LUK, HNK, RSN, </v>
      </c>
      <c r="L428" s="429"/>
      <c r="M428" s="429">
        <v>1.11E-2</v>
      </c>
      <c r="N428" s="429"/>
      <c r="O428" s="429">
        <v>2.4199999999999999E-2</v>
      </c>
      <c r="P428" s="429"/>
      <c r="Q428" s="334"/>
      <c r="R428" s="334">
        <v>3.9399999999999998E-2</v>
      </c>
      <c r="S428" s="429"/>
      <c r="T428" s="429"/>
      <c r="U428" s="429"/>
      <c r="V428" s="429"/>
      <c r="W428" s="429"/>
      <c r="X428" s="429"/>
      <c r="Y428" s="429"/>
      <c r="Z428" s="429"/>
      <c r="AA428" s="429"/>
      <c r="AB428" s="429"/>
      <c r="AC428" s="429"/>
      <c r="AD428" s="429"/>
      <c r="AE428" s="429"/>
      <c r="AF428" s="429"/>
      <c r="AG428" s="429"/>
      <c r="AH428" s="429"/>
      <c r="AI428" s="429"/>
      <c r="AJ428" s="429"/>
      <c r="AK428" s="429"/>
      <c r="AL428" s="429"/>
      <c r="AM428" s="429"/>
      <c r="AN428" s="429"/>
      <c r="AO428" s="429"/>
      <c r="AP428" s="429" t="s">
        <v>343</v>
      </c>
      <c r="AQ428" s="422" t="s">
        <v>882</v>
      </c>
      <c r="AR428" s="422"/>
      <c r="AS428" s="422"/>
      <c r="AT428" s="422" t="s">
        <v>353</v>
      </c>
    </row>
    <row r="429" spans="1:46" ht="22.15" customHeight="1">
      <c r="A429" s="423">
        <f>IF(C429="",0,MAX($A$5:A428)+1)</f>
        <v>401</v>
      </c>
      <c r="B429" s="413">
        <v>120</v>
      </c>
      <c r="C429" s="427" t="s">
        <v>883</v>
      </c>
      <c r="D429" s="422" t="s">
        <v>115</v>
      </c>
      <c r="E429" s="429">
        <v>9.5699999999999993E-2</v>
      </c>
      <c r="F429" s="429"/>
      <c r="G429" s="429"/>
      <c r="H429" s="328">
        <f t="shared" si="31"/>
        <v>0</v>
      </c>
      <c r="I429" s="329">
        <f t="shared" si="32"/>
        <v>9.5699999999999993E-2</v>
      </c>
      <c r="J429" s="329">
        <f t="shared" si="33"/>
        <v>9.5699999999999993E-2</v>
      </c>
      <c r="K429" s="329" t="str">
        <f t="shared" si="34"/>
        <v xml:space="preserve">RSN, </v>
      </c>
      <c r="L429" s="429"/>
      <c r="M429" s="429"/>
      <c r="N429" s="429"/>
      <c r="O429" s="429"/>
      <c r="P429" s="429"/>
      <c r="Q429" s="334"/>
      <c r="R429" s="334">
        <v>9.5699999999999993E-2</v>
      </c>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t="s">
        <v>343</v>
      </c>
      <c r="AQ429" s="422" t="s">
        <v>884</v>
      </c>
      <c r="AR429" s="422"/>
      <c r="AS429" s="422"/>
      <c r="AT429" s="422" t="s">
        <v>345</v>
      </c>
    </row>
    <row r="430" spans="1:46" ht="22.15" customHeight="1">
      <c r="A430" s="423">
        <f>IF(C430="",0,MAX($A$5:A429)+1)</f>
        <v>402</v>
      </c>
      <c r="B430" s="423"/>
      <c r="C430" s="332" t="s">
        <v>885</v>
      </c>
      <c r="D430" s="423" t="s">
        <v>115</v>
      </c>
      <c r="E430" s="423">
        <v>0.12</v>
      </c>
      <c r="F430" s="423">
        <v>0.12</v>
      </c>
      <c r="G430" s="423"/>
      <c r="H430" s="328">
        <f t="shared" si="31"/>
        <v>0</v>
      </c>
      <c r="I430" s="329">
        <f t="shared" si="32"/>
        <v>0.12</v>
      </c>
      <c r="J430" s="329">
        <f t="shared" si="33"/>
        <v>0</v>
      </c>
      <c r="K430" s="423" t="s">
        <v>115</v>
      </c>
      <c r="L430" s="423"/>
      <c r="M430" s="423"/>
      <c r="N430" s="423"/>
      <c r="O430" s="423"/>
      <c r="P430" s="423"/>
      <c r="Q430" s="423"/>
      <c r="R430" s="423"/>
      <c r="S430" s="423"/>
      <c r="T430" s="423"/>
      <c r="U430" s="423"/>
      <c r="V430" s="423"/>
      <c r="W430" s="423"/>
      <c r="X430" s="423"/>
      <c r="Y430" s="423"/>
      <c r="Z430" s="423"/>
      <c r="AA430" s="423"/>
      <c r="AB430" s="423"/>
      <c r="AC430" s="423"/>
      <c r="AD430" s="423"/>
      <c r="AE430" s="423"/>
      <c r="AF430" s="423"/>
      <c r="AG430" s="423"/>
      <c r="AH430" s="423"/>
      <c r="AI430" s="423"/>
      <c r="AJ430" s="423"/>
      <c r="AK430" s="423"/>
      <c r="AL430" s="423"/>
      <c r="AM430" s="423"/>
      <c r="AN430" s="423"/>
      <c r="AO430" s="423"/>
      <c r="AP430" s="423" t="s">
        <v>343</v>
      </c>
      <c r="AQ430" s="423"/>
      <c r="AR430" s="423"/>
      <c r="AS430" s="423"/>
      <c r="AT430" s="422" t="s">
        <v>353</v>
      </c>
    </row>
    <row r="431" spans="1:46" ht="22.15" customHeight="1">
      <c r="A431" s="423">
        <f>IF(C431="",0,MAX($A$5:A430)+1)</f>
        <v>403</v>
      </c>
      <c r="B431" s="415"/>
      <c r="C431" s="363" t="s">
        <v>886</v>
      </c>
      <c r="D431" s="446" t="s">
        <v>115</v>
      </c>
      <c r="E431" s="355">
        <v>4.7E-2</v>
      </c>
      <c r="F431" s="329"/>
      <c r="G431" s="355">
        <v>4.7E-2</v>
      </c>
      <c r="H431" s="328">
        <f t="shared" si="31"/>
        <v>0</v>
      </c>
      <c r="I431" s="329">
        <f t="shared" si="32"/>
        <v>4.7E-2</v>
      </c>
      <c r="J431" s="329">
        <f t="shared" si="33"/>
        <v>4.7E-2</v>
      </c>
      <c r="K431" s="329" t="str">
        <f t="shared" si="34"/>
        <v xml:space="preserve">TSC, </v>
      </c>
      <c r="L431" s="355"/>
      <c r="M431" s="442"/>
      <c r="N431" s="442"/>
      <c r="O431" s="442"/>
      <c r="P431" s="442"/>
      <c r="Q431" s="442"/>
      <c r="R431" s="442"/>
      <c r="S431" s="442"/>
      <c r="T431" s="442"/>
      <c r="U431" s="442"/>
      <c r="V431" s="333"/>
      <c r="W431" s="442"/>
      <c r="X431" s="442"/>
      <c r="Y431" s="333"/>
      <c r="Z431" s="355">
        <v>4.7E-2</v>
      </c>
      <c r="AA431" s="333"/>
      <c r="AB431" s="333"/>
      <c r="AC431" s="442"/>
      <c r="AD431" s="442"/>
      <c r="AE431" s="333"/>
      <c r="AF431" s="333"/>
      <c r="AG431" s="333"/>
      <c r="AH431" s="442"/>
      <c r="AI431" s="333"/>
      <c r="AJ431" s="442"/>
      <c r="AK431" s="442"/>
      <c r="AL431" s="442"/>
      <c r="AM431" s="333"/>
      <c r="AN431" s="442"/>
      <c r="AO431" s="442"/>
      <c r="AP431" s="355" t="s">
        <v>347</v>
      </c>
      <c r="AQ431" s="384" t="s">
        <v>887</v>
      </c>
      <c r="AR431" s="384" t="s">
        <v>352</v>
      </c>
      <c r="AS431" s="384"/>
      <c r="AT431" s="384" t="s">
        <v>353</v>
      </c>
    </row>
    <row r="432" spans="1:46" ht="22.15" customHeight="1">
      <c r="A432" s="423">
        <f>IF(C432="",0,MAX($A$5:A431)+1)</f>
        <v>404</v>
      </c>
      <c r="B432" s="371"/>
      <c r="C432" s="332" t="s">
        <v>888</v>
      </c>
      <c r="D432" s="423" t="s">
        <v>115</v>
      </c>
      <c r="E432" s="333">
        <v>0.04</v>
      </c>
      <c r="F432" s="333"/>
      <c r="G432" s="333"/>
      <c r="H432" s="328">
        <f t="shared" si="31"/>
        <v>0</v>
      </c>
      <c r="I432" s="329">
        <f t="shared" si="32"/>
        <v>0.04</v>
      </c>
      <c r="J432" s="329">
        <f t="shared" si="33"/>
        <v>0.04</v>
      </c>
      <c r="K432" s="329" t="str">
        <f t="shared" si="34"/>
        <v xml:space="preserve">LUK, </v>
      </c>
      <c r="L432" s="333"/>
      <c r="M432" s="333">
        <v>0.04</v>
      </c>
      <c r="N432" s="333"/>
      <c r="O432" s="333"/>
      <c r="P432" s="333"/>
      <c r="Q432" s="333"/>
      <c r="R432" s="333"/>
      <c r="S432" s="333"/>
      <c r="T432" s="333"/>
      <c r="U432" s="333"/>
      <c r="V432" s="333"/>
      <c r="W432" s="333"/>
      <c r="X432" s="333"/>
      <c r="Y432" s="333"/>
      <c r="Z432" s="333"/>
      <c r="AA432" s="333"/>
      <c r="AB432" s="333"/>
      <c r="AC432" s="333"/>
      <c r="AD432" s="333"/>
      <c r="AE432" s="333"/>
      <c r="AF432" s="333"/>
      <c r="AG432" s="333"/>
      <c r="AH432" s="333"/>
      <c r="AI432" s="333"/>
      <c r="AJ432" s="333"/>
      <c r="AK432" s="333"/>
      <c r="AL432" s="333"/>
      <c r="AM432" s="333"/>
      <c r="AN432" s="333"/>
      <c r="AO432" s="333"/>
      <c r="AP432" s="333" t="s">
        <v>347</v>
      </c>
      <c r="AQ432" s="384"/>
      <c r="AR432" s="384"/>
      <c r="AS432" s="423"/>
      <c r="AT432" s="384" t="s">
        <v>353</v>
      </c>
    </row>
    <row r="433" spans="1:46" ht="22.15" customHeight="1">
      <c r="A433" s="423">
        <f>IF(C433="",0,MAX($A$5:A432)+1)</f>
        <v>405</v>
      </c>
      <c r="B433" s="371"/>
      <c r="C433" s="332" t="s">
        <v>889</v>
      </c>
      <c r="D433" s="423" t="s">
        <v>115</v>
      </c>
      <c r="E433" s="333">
        <v>0.1</v>
      </c>
      <c r="F433" s="333"/>
      <c r="G433" s="333"/>
      <c r="H433" s="328">
        <f t="shared" si="31"/>
        <v>0</v>
      </c>
      <c r="I433" s="329">
        <f t="shared" si="32"/>
        <v>0.1</v>
      </c>
      <c r="J433" s="329">
        <f t="shared" si="33"/>
        <v>0.1</v>
      </c>
      <c r="K433" s="329" t="str">
        <f t="shared" si="34"/>
        <v xml:space="preserve">DGD, </v>
      </c>
      <c r="L433" s="333"/>
      <c r="M433" s="333"/>
      <c r="N433" s="333"/>
      <c r="O433" s="333"/>
      <c r="P433" s="333"/>
      <c r="Q433" s="333"/>
      <c r="R433" s="333"/>
      <c r="S433" s="333"/>
      <c r="T433" s="333"/>
      <c r="U433" s="333"/>
      <c r="V433" s="333"/>
      <c r="W433" s="333"/>
      <c r="X433" s="333"/>
      <c r="Y433" s="333"/>
      <c r="Z433" s="333"/>
      <c r="AA433" s="333"/>
      <c r="AB433" s="333"/>
      <c r="AC433" s="333"/>
      <c r="AD433" s="333"/>
      <c r="AE433" s="333"/>
      <c r="AF433" s="333"/>
      <c r="AG433" s="333"/>
      <c r="AH433" s="333">
        <v>0.1</v>
      </c>
      <c r="AI433" s="333"/>
      <c r="AJ433" s="333"/>
      <c r="AK433" s="333"/>
      <c r="AL433" s="333"/>
      <c r="AM433" s="333"/>
      <c r="AN433" s="333"/>
      <c r="AO433" s="333"/>
      <c r="AP433" s="333" t="s">
        <v>347</v>
      </c>
      <c r="AQ433" s="384"/>
      <c r="AR433" s="384"/>
      <c r="AS433" s="423"/>
      <c r="AT433" s="384" t="s">
        <v>353</v>
      </c>
    </row>
    <row r="434" spans="1:46" ht="22.15" customHeight="1">
      <c r="A434" s="423">
        <f>IF(C434="",0,MAX($A$5:A433)+1)</f>
        <v>406</v>
      </c>
      <c r="B434" s="413">
        <v>5</v>
      </c>
      <c r="C434" s="427" t="s">
        <v>890</v>
      </c>
      <c r="D434" s="422" t="s">
        <v>115</v>
      </c>
      <c r="E434" s="429">
        <v>0.39300000000000002</v>
      </c>
      <c r="F434" s="429"/>
      <c r="G434" s="429"/>
      <c r="H434" s="328">
        <f t="shared" si="31"/>
        <v>0</v>
      </c>
      <c r="I434" s="329">
        <f t="shared" si="32"/>
        <v>0.39300000000000002</v>
      </c>
      <c r="J434" s="329">
        <f t="shared" si="33"/>
        <v>0.39300000000000002</v>
      </c>
      <c r="K434" s="329" t="str">
        <f t="shared" si="34"/>
        <v xml:space="preserve">RSN, </v>
      </c>
      <c r="L434" s="429"/>
      <c r="M434" s="429"/>
      <c r="N434" s="429"/>
      <c r="O434" s="429"/>
      <c r="P434" s="429"/>
      <c r="Q434" s="429"/>
      <c r="R434" s="429">
        <v>0.39300000000000002</v>
      </c>
      <c r="S434" s="429"/>
      <c r="T434" s="429"/>
      <c r="U434" s="429"/>
      <c r="V434" s="429"/>
      <c r="W434" s="429"/>
      <c r="X434" s="429"/>
      <c r="Y434" s="429"/>
      <c r="Z434" s="429"/>
      <c r="AA434" s="429"/>
      <c r="AB434" s="429"/>
      <c r="AC434" s="429"/>
      <c r="AD434" s="429"/>
      <c r="AE434" s="429"/>
      <c r="AF434" s="429"/>
      <c r="AG434" s="429"/>
      <c r="AH434" s="429"/>
      <c r="AI434" s="429"/>
      <c r="AJ434" s="429"/>
      <c r="AK434" s="429"/>
      <c r="AL434" s="429"/>
      <c r="AM434" s="429"/>
      <c r="AN434" s="429"/>
      <c r="AO434" s="429"/>
      <c r="AP434" s="429" t="s">
        <v>350</v>
      </c>
      <c r="AQ434" s="422"/>
      <c r="AR434" s="422"/>
      <c r="AS434" s="422"/>
      <c r="AT434" s="422" t="s">
        <v>345</v>
      </c>
    </row>
    <row r="435" spans="1:46" ht="22.15" customHeight="1">
      <c r="A435" s="423">
        <f>IF(C435="",0,MAX($A$5:A434)+1)</f>
        <v>407</v>
      </c>
      <c r="B435" s="413">
        <v>9</v>
      </c>
      <c r="C435" s="427" t="s">
        <v>891</v>
      </c>
      <c r="D435" s="422" t="s">
        <v>115</v>
      </c>
      <c r="E435" s="429">
        <v>5.04E-2</v>
      </c>
      <c r="F435" s="429"/>
      <c r="G435" s="429"/>
      <c r="H435" s="328">
        <f t="shared" ref="H435:H498" si="35">I435-E435</f>
        <v>0</v>
      </c>
      <c r="I435" s="329">
        <f t="shared" ref="I435:I498" si="36">J435+F435</f>
        <v>5.04E-2</v>
      </c>
      <c r="J435" s="329">
        <f t="shared" ref="J435:J498" si="37">SUM(L435:P435)+SUM(R435:AN435)</f>
        <v>5.04E-2</v>
      </c>
      <c r="K435" s="329" t="str">
        <f t="shared" si="34"/>
        <v xml:space="preserve">RSN, RST, DGD, </v>
      </c>
      <c r="L435" s="429"/>
      <c r="M435" s="429"/>
      <c r="N435" s="429"/>
      <c r="O435" s="429"/>
      <c r="P435" s="429"/>
      <c r="Q435" s="333"/>
      <c r="R435" s="333">
        <v>0.03</v>
      </c>
      <c r="S435" s="429">
        <v>1.04E-2</v>
      </c>
      <c r="T435" s="429"/>
      <c r="U435" s="429"/>
      <c r="V435" s="429"/>
      <c r="W435" s="429"/>
      <c r="X435" s="429"/>
      <c r="Y435" s="429"/>
      <c r="Z435" s="429"/>
      <c r="AA435" s="429"/>
      <c r="AB435" s="429"/>
      <c r="AC435" s="429"/>
      <c r="AD435" s="429"/>
      <c r="AE435" s="429"/>
      <c r="AF435" s="429"/>
      <c r="AG435" s="429"/>
      <c r="AH435" s="429">
        <v>0.01</v>
      </c>
      <c r="AI435" s="429"/>
      <c r="AJ435" s="429"/>
      <c r="AK435" s="429"/>
      <c r="AL435" s="429"/>
      <c r="AM435" s="429"/>
      <c r="AN435" s="429"/>
      <c r="AO435" s="429"/>
      <c r="AP435" s="429" t="s">
        <v>350</v>
      </c>
      <c r="AQ435" s="422"/>
      <c r="AR435" s="422"/>
      <c r="AS435" s="422"/>
      <c r="AT435" s="359" t="s">
        <v>353</v>
      </c>
    </row>
    <row r="436" spans="1:46" ht="22.15" customHeight="1">
      <c r="A436" s="423">
        <f>IF(C436="",0,MAX($A$5:A435)+1)</f>
        <v>408</v>
      </c>
      <c r="B436" s="413">
        <v>16</v>
      </c>
      <c r="C436" s="357" t="s">
        <v>892</v>
      </c>
      <c r="D436" s="446" t="s">
        <v>115</v>
      </c>
      <c r="E436" s="329">
        <v>0.10289999999999999</v>
      </c>
      <c r="F436" s="329"/>
      <c r="G436" s="329"/>
      <c r="H436" s="328">
        <f t="shared" si="35"/>
        <v>0</v>
      </c>
      <c r="I436" s="329">
        <f t="shared" si="36"/>
        <v>0.10289999999999999</v>
      </c>
      <c r="J436" s="329">
        <f t="shared" si="37"/>
        <v>0.10289999999999999</v>
      </c>
      <c r="K436" s="329" t="str">
        <f t="shared" si="34"/>
        <v xml:space="preserve">HNK, RSN, </v>
      </c>
      <c r="L436" s="329"/>
      <c r="M436" s="334"/>
      <c r="N436" s="334"/>
      <c r="O436" s="334">
        <v>8.0699999999999994E-2</v>
      </c>
      <c r="P436" s="334"/>
      <c r="Q436" s="333"/>
      <c r="R436" s="333">
        <v>2.2200000000000001E-2</v>
      </c>
      <c r="S436" s="334"/>
      <c r="T436" s="334"/>
      <c r="U436" s="334"/>
      <c r="V436" s="334"/>
      <c r="W436" s="334"/>
      <c r="X436" s="334"/>
      <c r="Y436" s="334"/>
      <c r="Z436" s="334"/>
      <c r="AA436" s="334"/>
      <c r="AB436" s="334"/>
      <c r="AC436" s="334"/>
      <c r="AD436" s="334"/>
      <c r="AE436" s="334"/>
      <c r="AF436" s="334"/>
      <c r="AG436" s="334"/>
      <c r="AH436" s="334"/>
      <c r="AI436" s="334"/>
      <c r="AJ436" s="334"/>
      <c r="AK436" s="334"/>
      <c r="AL436" s="334"/>
      <c r="AM436" s="334"/>
      <c r="AN436" s="429"/>
      <c r="AO436" s="429"/>
      <c r="AP436" s="329" t="s">
        <v>350</v>
      </c>
      <c r="AQ436" s="422"/>
      <c r="AR436" s="422"/>
      <c r="AS436" s="422"/>
      <c r="AT436" s="446" t="s">
        <v>353</v>
      </c>
    </row>
    <row r="437" spans="1:46" ht="22.15" customHeight="1">
      <c r="A437" s="423">
        <f>IF(C437="",0,MAX($A$5:A436)+1)</f>
        <v>409</v>
      </c>
      <c r="B437" s="413"/>
      <c r="C437" s="357" t="s">
        <v>893</v>
      </c>
      <c r="D437" s="446" t="s">
        <v>115</v>
      </c>
      <c r="E437" s="329">
        <v>0.05</v>
      </c>
      <c r="F437" s="329"/>
      <c r="G437" s="329">
        <v>0.05</v>
      </c>
      <c r="H437" s="328">
        <f t="shared" si="35"/>
        <v>0</v>
      </c>
      <c r="I437" s="329">
        <f t="shared" si="36"/>
        <v>0.05</v>
      </c>
      <c r="J437" s="329">
        <f t="shared" si="37"/>
        <v>0.05</v>
      </c>
      <c r="K437" s="329" t="str">
        <f t="shared" si="34"/>
        <v xml:space="preserve">HNK, </v>
      </c>
      <c r="L437" s="329"/>
      <c r="M437" s="334"/>
      <c r="N437" s="334"/>
      <c r="O437" s="334">
        <v>0.05</v>
      </c>
      <c r="P437" s="334"/>
      <c r="Q437" s="334"/>
      <c r="R437" s="334"/>
      <c r="S437" s="334"/>
      <c r="T437" s="334"/>
      <c r="U437" s="334"/>
      <c r="V437" s="334"/>
      <c r="W437" s="334"/>
      <c r="X437" s="334"/>
      <c r="Y437" s="334"/>
      <c r="Z437" s="334"/>
      <c r="AA437" s="334"/>
      <c r="AB437" s="334"/>
      <c r="AC437" s="334"/>
      <c r="AD437" s="334"/>
      <c r="AE437" s="334"/>
      <c r="AF437" s="334"/>
      <c r="AG437" s="334"/>
      <c r="AH437" s="334"/>
      <c r="AI437" s="334"/>
      <c r="AJ437" s="334"/>
      <c r="AK437" s="334"/>
      <c r="AL437" s="334"/>
      <c r="AM437" s="334"/>
      <c r="AN437" s="429"/>
      <c r="AO437" s="429"/>
      <c r="AP437" s="329" t="s">
        <v>350</v>
      </c>
      <c r="AQ437" s="422" t="s">
        <v>894</v>
      </c>
      <c r="AR437" s="422" t="s">
        <v>895</v>
      </c>
      <c r="AS437" s="422"/>
      <c r="AT437" s="446" t="s">
        <v>353</v>
      </c>
    </row>
    <row r="438" spans="1:46" ht="22.15" customHeight="1">
      <c r="A438" s="423">
        <f>IF(C438="",0,MAX($A$5:A437)+1)</f>
        <v>410</v>
      </c>
      <c r="B438" s="413">
        <v>24</v>
      </c>
      <c r="C438" s="427" t="s">
        <v>896</v>
      </c>
      <c r="D438" s="422" t="s">
        <v>115</v>
      </c>
      <c r="E438" s="429">
        <v>0.05</v>
      </c>
      <c r="F438" s="429"/>
      <c r="G438" s="429"/>
      <c r="H438" s="328">
        <f t="shared" si="35"/>
        <v>0</v>
      </c>
      <c r="I438" s="329">
        <f t="shared" si="36"/>
        <v>0.05</v>
      </c>
      <c r="J438" s="329">
        <f t="shared" si="37"/>
        <v>0.05</v>
      </c>
      <c r="K438" s="329" t="str">
        <f t="shared" si="34"/>
        <v xml:space="preserve">CSD, </v>
      </c>
      <c r="L438" s="429"/>
      <c r="M438" s="429"/>
      <c r="N438" s="429"/>
      <c r="O438" s="429"/>
      <c r="P438" s="429"/>
      <c r="Q438" s="333"/>
      <c r="R438" s="333"/>
      <c r="S438" s="429"/>
      <c r="T438" s="429"/>
      <c r="U438" s="429"/>
      <c r="V438" s="429"/>
      <c r="W438" s="429"/>
      <c r="X438" s="429"/>
      <c r="Y438" s="429"/>
      <c r="Z438" s="429"/>
      <c r="AA438" s="429"/>
      <c r="AB438" s="429"/>
      <c r="AC438" s="429"/>
      <c r="AD438" s="429"/>
      <c r="AE438" s="429"/>
      <c r="AF438" s="429"/>
      <c r="AG438" s="429"/>
      <c r="AH438" s="429"/>
      <c r="AI438" s="429"/>
      <c r="AJ438" s="429"/>
      <c r="AK438" s="429"/>
      <c r="AL438" s="429">
        <v>0.05</v>
      </c>
      <c r="AM438" s="429"/>
      <c r="AN438" s="429"/>
      <c r="AO438" s="429"/>
      <c r="AP438" s="429" t="s">
        <v>355</v>
      </c>
      <c r="AQ438" s="422"/>
      <c r="AR438" s="422"/>
      <c r="AS438" s="422"/>
      <c r="AT438" s="422" t="s">
        <v>353</v>
      </c>
    </row>
    <row r="439" spans="1:46" ht="22.15" customHeight="1">
      <c r="A439" s="423">
        <f>IF(C439="",0,MAX($A$5:A438)+1)</f>
        <v>411</v>
      </c>
      <c r="B439" s="413">
        <v>11</v>
      </c>
      <c r="C439" s="363" t="s">
        <v>897</v>
      </c>
      <c r="D439" s="337" t="s">
        <v>115</v>
      </c>
      <c r="E439" s="334">
        <v>5.0999999999999997E-2</v>
      </c>
      <c r="F439" s="329"/>
      <c r="G439" s="334">
        <v>0.05</v>
      </c>
      <c r="H439" s="328">
        <f t="shared" si="35"/>
        <v>0</v>
      </c>
      <c r="I439" s="329">
        <f t="shared" si="36"/>
        <v>5.0999999999999997E-2</v>
      </c>
      <c r="J439" s="329">
        <f t="shared" si="37"/>
        <v>5.0999999999999997E-2</v>
      </c>
      <c r="K439" s="329" t="str">
        <f t="shared" si="34"/>
        <v xml:space="preserve">LUK, </v>
      </c>
      <c r="L439" s="329"/>
      <c r="M439" s="334">
        <v>5.0999999999999997E-2</v>
      </c>
      <c r="N439" s="334"/>
      <c r="O439" s="334"/>
      <c r="P439" s="334"/>
      <c r="Q439" s="334"/>
      <c r="R439" s="334"/>
      <c r="S439" s="334"/>
      <c r="T439" s="334"/>
      <c r="U439" s="334"/>
      <c r="V439" s="334"/>
      <c r="W439" s="334"/>
      <c r="X439" s="334"/>
      <c r="Y439" s="334"/>
      <c r="Z439" s="334"/>
      <c r="AA439" s="334"/>
      <c r="AB439" s="334"/>
      <c r="AC439" s="334"/>
      <c r="AD439" s="334"/>
      <c r="AE439" s="334"/>
      <c r="AF439" s="334"/>
      <c r="AG439" s="334"/>
      <c r="AH439" s="334"/>
      <c r="AI439" s="334"/>
      <c r="AJ439" s="334"/>
      <c r="AK439" s="334"/>
      <c r="AL439" s="334"/>
      <c r="AM439" s="334"/>
      <c r="AN439" s="334"/>
      <c r="AO439" s="334"/>
      <c r="AP439" s="334" t="s">
        <v>355</v>
      </c>
      <c r="AQ439" s="422"/>
      <c r="AR439" s="391"/>
      <c r="AS439" s="422"/>
      <c r="AT439" s="446" t="s">
        <v>345</v>
      </c>
    </row>
    <row r="440" spans="1:46" ht="22.15" customHeight="1">
      <c r="A440" s="423">
        <f>IF(C440="",0,MAX($A$5:A439)+1)</f>
        <v>412</v>
      </c>
      <c r="B440" s="413">
        <v>12</v>
      </c>
      <c r="C440" s="363" t="s">
        <v>898</v>
      </c>
      <c r="D440" s="337" t="s">
        <v>115</v>
      </c>
      <c r="E440" s="334">
        <v>0.05</v>
      </c>
      <c r="F440" s="329"/>
      <c r="G440" s="334"/>
      <c r="H440" s="328">
        <f t="shared" si="35"/>
        <v>0</v>
      </c>
      <c r="I440" s="329">
        <f t="shared" si="36"/>
        <v>0.05</v>
      </c>
      <c r="J440" s="329">
        <f t="shared" si="37"/>
        <v>0.05</v>
      </c>
      <c r="K440" s="329" t="str">
        <f t="shared" si="34"/>
        <v xml:space="preserve">HNK, </v>
      </c>
      <c r="L440" s="329"/>
      <c r="M440" s="334"/>
      <c r="N440" s="334"/>
      <c r="O440" s="334">
        <v>0.05</v>
      </c>
      <c r="P440" s="334"/>
      <c r="Q440" s="334"/>
      <c r="R440" s="334"/>
      <c r="S440" s="334"/>
      <c r="T440" s="334"/>
      <c r="U440" s="334"/>
      <c r="V440" s="334"/>
      <c r="W440" s="334"/>
      <c r="X440" s="334"/>
      <c r="Y440" s="334"/>
      <c r="Z440" s="334"/>
      <c r="AA440" s="334"/>
      <c r="AB440" s="334"/>
      <c r="AC440" s="334"/>
      <c r="AD440" s="334"/>
      <c r="AE440" s="334"/>
      <c r="AF440" s="334"/>
      <c r="AG440" s="334"/>
      <c r="AH440" s="334"/>
      <c r="AI440" s="334"/>
      <c r="AJ440" s="334"/>
      <c r="AK440" s="334"/>
      <c r="AL440" s="334"/>
      <c r="AM440" s="334"/>
      <c r="AN440" s="334"/>
      <c r="AO440" s="334"/>
      <c r="AP440" s="334" t="s">
        <v>355</v>
      </c>
      <c r="AQ440" s="422" t="s">
        <v>899</v>
      </c>
      <c r="AR440" s="391"/>
      <c r="AS440" s="422"/>
      <c r="AT440" s="446" t="s">
        <v>353</v>
      </c>
    </row>
    <row r="441" spans="1:46" ht="22.15" customHeight="1">
      <c r="A441" s="423">
        <f>IF(C441="",0,MAX($A$5:A440)+1)</f>
        <v>413</v>
      </c>
      <c r="B441" s="413">
        <v>14</v>
      </c>
      <c r="C441" s="363" t="s">
        <v>900</v>
      </c>
      <c r="D441" s="337" t="s">
        <v>115</v>
      </c>
      <c r="E441" s="334">
        <v>9.9700000000000011E-2</v>
      </c>
      <c r="F441" s="329"/>
      <c r="G441" s="334"/>
      <c r="H441" s="328">
        <f t="shared" si="35"/>
        <v>0</v>
      </c>
      <c r="I441" s="329">
        <f t="shared" si="36"/>
        <v>9.9700000000000011E-2</v>
      </c>
      <c r="J441" s="329">
        <f t="shared" si="37"/>
        <v>9.9700000000000011E-2</v>
      </c>
      <c r="K441" s="329" t="str">
        <f t="shared" si="34"/>
        <v xml:space="preserve">CLN, ONT, </v>
      </c>
      <c r="L441" s="329"/>
      <c r="M441" s="334"/>
      <c r="N441" s="334"/>
      <c r="O441" s="334"/>
      <c r="P441" s="334">
        <v>8.5400000000000004E-2</v>
      </c>
      <c r="Q441" s="334"/>
      <c r="R441" s="334"/>
      <c r="S441" s="334"/>
      <c r="T441" s="334"/>
      <c r="U441" s="334"/>
      <c r="V441" s="334"/>
      <c r="W441" s="334"/>
      <c r="X441" s="334">
        <v>1.43E-2</v>
      </c>
      <c r="Y441" s="334"/>
      <c r="Z441" s="334"/>
      <c r="AA441" s="334"/>
      <c r="AB441" s="334"/>
      <c r="AC441" s="334"/>
      <c r="AD441" s="334"/>
      <c r="AE441" s="334"/>
      <c r="AF441" s="334"/>
      <c r="AG441" s="334"/>
      <c r="AH441" s="334"/>
      <c r="AI441" s="334"/>
      <c r="AJ441" s="334"/>
      <c r="AK441" s="334"/>
      <c r="AL441" s="334"/>
      <c r="AM441" s="334"/>
      <c r="AN441" s="334"/>
      <c r="AO441" s="334"/>
      <c r="AP441" s="334" t="s">
        <v>355</v>
      </c>
      <c r="AQ441" s="422" t="s">
        <v>901</v>
      </c>
      <c r="AR441" s="391"/>
      <c r="AS441" s="422"/>
      <c r="AT441" s="446" t="s">
        <v>345</v>
      </c>
    </row>
    <row r="442" spans="1:46" ht="22.15" customHeight="1">
      <c r="A442" s="423">
        <f>IF(C442="",0,MAX($A$5:A441)+1)</f>
        <v>414</v>
      </c>
      <c r="B442" s="413">
        <v>18</v>
      </c>
      <c r="C442" s="363" t="s">
        <v>902</v>
      </c>
      <c r="D442" s="337" t="s">
        <v>115</v>
      </c>
      <c r="E442" s="334">
        <v>4.2700000000000002E-2</v>
      </c>
      <c r="F442" s="329"/>
      <c r="G442" s="334"/>
      <c r="H442" s="328">
        <f t="shared" si="35"/>
        <v>0</v>
      </c>
      <c r="I442" s="329">
        <f t="shared" si="36"/>
        <v>4.2700000000000002E-2</v>
      </c>
      <c r="J442" s="329">
        <f t="shared" si="37"/>
        <v>4.2700000000000002E-2</v>
      </c>
      <c r="K442" s="329" t="str">
        <f t="shared" si="34"/>
        <v xml:space="preserve">LUK, CSD, </v>
      </c>
      <c r="L442" s="329"/>
      <c r="M442" s="334">
        <v>8.0000000000000004E-4</v>
      </c>
      <c r="N442" s="334"/>
      <c r="O442" s="334"/>
      <c r="P442" s="334"/>
      <c r="Q442" s="333"/>
      <c r="R442" s="333"/>
      <c r="S442" s="334"/>
      <c r="T442" s="334"/>
      <c r="U442" s="334"/>
      <c r="V442" s="334"/>
      <c r="W442" s="334"/>
      <c r="X442" s="334"/>
      <c r="Y442" s="334"/>
      <c r="Z442" s="334"/>
      <c r="AA442" s="334"/>
      <c r="AB442" s="334"/>
      <c r="AC442" s="334"/>
      <c r="AD442" s="334"/>
      <c r="AE442" s="334"/>
      <c r="AF442" s="334"/>
      <c r="AG442" s="334"/>
      <c r="AH442" s="334"/>
      <c r="AI442" s="334"/>
      <c r="AJ442" s="334"/>
      <c r="AK442" s="334"/>
      <c r="AL442" s="334">
        <v>4.19E-2</v>
      </c>
      <c r="AM442" s="334"/>
      <c r="AN442" s="334"/>
      <c r="AO442" s="334"/>
      <c r="AP442" s="334" t="s">
        <v>355</v>
      </c>
      <c r="AQ442" s="422" t="s">
        <v>903</v>
      </c>
      <c r="AR442" s="391"/>
      <c r="AS442" s="422"/>
      <c r="AT442" s="446" t="s">
        <v>345</v>
      </c>
    </row>
    <row r="443" spans="1:46" ht="22.15" customHeight="1">
      <c r="A443" s="423">
        <f>IF(C443="",0,MAX($A$5:A442)+1)</f>
        <v>415</v>
      </c>
      <c r="B443" s="413">
        <v>20</v>
      </c>
      <c r="C443" s="363" t="s">
        <v>904</v>
      </c>
      <c r="D443" s="337" t="s">
        <v>115</v>
      </c>
      <c r="E443" s="334">
        <v>6.4899999999999999E-2</v>
      </c>
      <c r="F443" s="329"/>
      <c r="G443" s="334"/>
      <c r="H443" s="328">
        <f t="shared" si="35"/>
        <v>0</v>
      </c>
      <c r="I443" s="329">
        <f t="shared" si="36"/>
        <v>6.4899999999999999E-2</v>
      </c>
      <c r="J443" s="329">
        <f t="shared" si="37"/>
        <v>6.4899999999999999E-2</v>
      </c>
      <c r="K443" s="329" t="str">
        <f t="shared" si="34"/>
        <v xml:space="preserve">CSD, </v>
      </c>
      <c r="L443" s="329"/>
      <c r="M443" s="334"/>
      <c r="N443" s="334"/>
      <c r="O443" s="334"/>
      <c r="P443" s="334"/>
      <c r="Q443" s="333"/>
      <c r="R443" s="333"/>
      <c r="S443" s="334"/>
      <c r="T443" s="334"/>
      <c r="U443" s="334"/>
      <c r="V443" s="334"/>
      <c r="W443" s="334"/>
      <c r="X443" s="334"/>
      <c r="Y443" s="334"/>
      <c r="Z443" s="334"/>
      <c r="AA443" s="334"/>
      <c r="AB443" s="334"/>
      <c r="AC443" s="334"/>
      <c r="AD443" s="334"/>
      <c r="AE443" s="334"/>
      <c r="AF443" s="334"/>
      <c r="AG443" s="334"/>
      <c r="AH443" s="334"/>
      <c r="AI443" s="334"/>
      <c r="AJ443" s="334"/>
      <c r="AK443" s="334"/>
      <c r="AL443" s="334">
        <v>6.4899999999999999E-2</v>
      </c>
      <c r="AM443" s="334"/>
      <c r="AN443" s="334"/>
      <c r="AO443" s="334"/>
      <c r="AP443" s="334" t="s">
        <v>355</v>
      </c>
      <c r="AQ443" s="422" t="s">
        <v>905</v>
      </c>
      <c r="AR443" s="391"/>
      <c r="AS443" s="422" t="s">
        <v>906</v>
      </c>
      <c r="AT443" s="446" t="s">
        <v>345</v>
      </c>
    </row>
    <row r="444" spans="1:46" ht="22.15" customHeight="1">
      <c r="A444" s="423">
        <f>IF(C444="",0,MAX($A$5:A443)+1)</f>
        <v>416</v>
      </c>
      <c r="B444" s="413">
        <v>21</v>
      </c>
      <c r="C444" s="427" t="s">
        <v>907</v>
      </c>
      <c r="D444" s="422" t="s">
        <v>115</v>
      </c>
      <c r="E444" s="429">
        <v>3.7399999999999996E-2</v>
      </c>
      <c r="F444" s="429">
        <v>0.03</v>
      </c>
      <c r="G444" s="429"/>
      <c r="H444" s="328">
        <f t="shared" si="35"/>
        <v>0</v>
      </c>
      <c r="I444" s="329">
        <f t="shared" si="36"/>
        <v>3.7399999999999996E-2</v>
      </c>
      <c r="J444" s="329">
        <f t="shared" si="37"/>
        <v>7.3999999999999995E-3</v>
      </c>
      <c r="K444" s="329" t="str">
        <f t="shared" si="34"/>
        <v xml:space="preserve">LUK, ONT, DGT, </v>
      </c>
      <c r="L444" s="429"/>
      <c r="M444" s="429">
        <v>1E-3</v>
      </c>
      <c r="N444" s="429"/>
      <c r="O444" s="429"/>
      <c r="P444" s="429"/>
      <c r="Q444" s="333"/>
      <c r="R444" s="333"/>
      <c r="S444" s="429"/>
      <c r="T444" s="429"/>
      <c r="U444" s="429"/>
      <c r="V444" s="429"/>
      <c r="W444" s="429"/>
      <c r="X444" s="429">
        <v>3.0999999999999999E-3</v>
      </c>
      <c r="Y444" s="429"/>
      <c r="Z444" s="429"/>
      <c r="AA444" s="429"/>
      <c r="AB444" s="429"/>
      <c r="AC444" s="429">
        <v>3.3E-3</v>
      </c>
      <c r="AD444" s="429"/>
      <c r="AE444" s="429"/>
      <c r="AF444" s="429"/>
      <c r="AG444" s="429"/>
      <c r="AH444" s="429"/>
      <c r="AI444" s="429"/>
      <c r="AJ444" s="429"/>
      <c r="AK444" s="429"/>
      <c r="AL444" s="429"/>
      <c r="AM444" s="429"/>
      <c r="AN444" s="429"/>
      <c r="AO444" s="429"/>
      <c r="AP444" s="429" t="s">
        <v>355</v>
      </c>
      <c r="AQ444" s="422"/>
      <c r="AR444" s="422"/>
      <c r="AS444" s="422"/>
      <c r="AT444" s="446" t="s">
        <v>345</v>
      </c>
    </row>
    <row r="445" spans="1:46" ht="22.15" customHeight="1">
      <c r="A445" s="423">
        <f>IF(C445="",0,MAX($A$5:A444)+1)</f>
        <v>417</v>
      </c>
      <c r="B445" s="413">
        <v>22</v>
      </c>
      <c r="C445" s="427" t="s">
        <v>908</v>
      </c>
      <c r="D445" s="422" t="s">
        <v>115</v>
      </c>
      <c r="E445" s="429">
        <v>2.29E-2</v>
      </c>
      <c r="F445" s="429"/>
      <c r="G445" s="429"/>
      <c r="H445" s="328">
        <f t="shared" si="35"/>
        <v>0</v>
      </c>
      <c r="I445" s="329">
        <f t="shared" si="36"/>
        <v>2.29E-2</v>
      </c>
      <c r="J445" s="329">
        <f t="shared" si="37"/>
        <v>2.29E-2</v>
      </c>
      <c r="K445" s="329" t="str">
        <f t="shared" si="34"/>
        <v xml:space="preserve">RSN, </v>
      </c>
      <c r="L445" s="429"/>
      <c r="M445" s="429"/>
      <c r="N445" s="429"/>
      <c r="O445" s="429"/>
      <c r="P445" s="429"/>
      <c r="Q445" s="333"/>
      <c r="R445" s="333">
        <v>2.29E-2</v>
      </c>
      <c r="S445" s="429"/>
      <c r="T445" s="429"/>
      <c r="U445" s="429"/>
      <c r="V445" s="429"/>
      <c r="W445" s="429"/>
      <c r="X445" s="429"/>
      <c r="Y445" s="429"/>
      <c r="Z445" s="429"/>
      <c r="AA445" s="429"/>
      <c r="AB445" s="429"/>
      <c r="AC445" s="429"/>
      <c r="AD445" s="429"/>
      <c r="AE445" s="429"/>
      <c r="AF445" s="429"/>
      <c r="AG445" s="429"/>
      <c r="AH445" s="429"/>
      <c r="AI445" s="429"/>
      <c r="AJ445" s="429"/>
      <c r="AK445" s="429"/>
      <c r="AL445" s="429"/>
      <c r="AM445" s="429"/>
      <c r="AN445" s="429"/>
      <c r="AO445" s="429"/>
      <c r="AP445" s="429" t="s">
        <v>355</v>
      </c>
      <c r="AQ445" s="422"/>
      <c r="AR445" s="422"/>
      <c r="AS445" s="422"/>
      <c r="AT445" s="446" t="s">
        <v>345</v>
      </c>
    </row>
    <row r="446" spans="1:46" ht="22.15" customHeight="1">
      <c r="A446" s="423">
        <f>IF(C446="",0,MAX($A$5:A445)+1)</f>
        <v>418</v>
      </c>
      <c r="B446" s="413">
        <v>23</v>
      </c>
      <c r="C446" s="427" t="s">
        <v>909</v>
      </c>
      <c r="D446" s="422" t="s">
        <v>115</v>
      </c>
      <c r="E446" s="429">
        <v>5.2900000000000003E-2</v>
      </c>
      <c r="F446" s="429"/>
      <c r="G446" s="429"/>
      <c r="H446" s="328">
        <f t="shared" si="35"/>
        <v>0</v>
      </c>
      <c r="I446" s="329">
        <f t="shared" si="36"/>
        <v>5.2900000000000003E-2</v>
      </c>
      <c r="J446" s="329">
        <f t="shared" si="37"/>
        <v>5.2900000000000003E-2</v>
      </c>
      <c r="K446" s="329" t="str">
        <f t="shared" si="34"/>
        <v xml:space="preserve">HNK, </v>
      </c>
      <c r="L446" s="429"/>
      <c r="M446" s="429"/>
      <c r="N446" s="429"/>
      <c r="O446" s="429">
        <v>5.2900000000000003E-2</v>
      </c>
      <c r="P446" s="429"/>
      <c r="Q446" s="333"/>
      <c r="R446" s="333"/>
      <c r="S446" s="429"/>
      <c r="T446" s="429"/>
      <c r="U446" s="429"/>
      <c r="V446" s="429"/>
      <c r="W446" s="429"/>
      <c r="X446" s="429"/>
      <c r="Y446" s="429"/>
      <c r="Z446" s="429"/>
      <c r="AA446" s="429"/>
      <c r="AB446" s="429"/>
      <c r="AC446" s="429"/>
      <c r="AD446" s="429"/>
      <c r="AE446" s="429"/>
      <c r="AF446" s="429"/>
      <c r="AG446" s="429"/>
      <c r="AH446" s="429"/>
      <c r="AI446" s="429"/>
      <c r="AJ446" s="429"/>
      <c r="AK446" s="429"/>
      <c r="AL446" s="429"/>
      <c r="AM446" s="429"/>
      <c r="AN446" s="429"/>
      <c r="AO446" s="429"/>
      <c r="AP446" s="429" t="s">
        <v>355</v>
      </c>
      <c r="AQ446" s="422"/>
      <c r="AR446" s="422"/>
      <c r="AS446" s="422"/>
      <c r="AT446" s="446" t="s">
        <v>345</v>
      </c>
    </row>
    <row r="447" spans="1:46" ht="22.15" customHeight="1">
      <c r="A447" s="423">
        <f>IF(C447="",0,MAX($A$5:A446)+1)</f>
        <v>419</v>
      </c>
      <c r="B447" s="423">
        <v>24</v>
      </c>
      <c r="C447" s="332" t="s">
        <v>910</v>
      </c>
      <c r="D447" s="423" t="s">
        <v>115</v>
      </c>
      <c r="E447" s="429">
        <v>0.05</v>
      </c>
      <c r="F447" s="429"/>
      <c r="G447" s="429"/>
      <c r="H447" s="328">
        <f t="shared" si="35"/>
        <v>0</v>
      </c>
      <c r="I447" s="329">
        <f t="shared" si="36"/>
        <v>0.05</v>
      </c>
      <c r="J447" s="329">
        <f t="shared" si="37"/>
        <v>0.05</v>
      </c>
      <c r="K447" s="329" t="str">
        <f t="shared" si="34"/>
        <v xml:space="preserve">LUK, </v>
      </c>
      <c r="L447" s="429"/>
      <c r="M447" s="429">
        <v>0.05</v>
      </c>
      <c r="N447" s="429"/>
      <c r="O447" s="429"/>
      <c r="P447" s="429"/>
      <c r="Q447" s="333"/>
      <c r="R447" s="333"/>
      <c r="S447" s="429"/>
      <c r="T447" s="429"/>
      <c r="U447" s="429"/>
      <c r="V447" s="429"/>
      <c r="W447" s="429"/>
      <c r="X447" s="429"/>
      <c r="Y447" s="429"/>
      <c r="Z447" s="429"/>
      <c r="AA447" s="429"/>
      <c r="AB447" s="429"/>
      <c r="AC447" s="429"/>
      <c r="AD447" s="429"/>
      <c r="AE447" s="429"/>
      <c r="AF447" s="429"/>
      <c r="AG447" s="429"/>
      <c r="AH447" s="429"/>
      <c r="AI447" s="429"/>
      <c r="AJ447" s="429"/>
      <c r="AK447" s="429"/>
      <c r="AL447" s="423"/>
      <c r="AM447" s="429"/>
      <c r="AN447" s="429"/>
      <c r="AO447" s="429"/>
      <c r="AP447" s="429" t="s">
        <v>355</v>
      </c>
      <c r="AQ447" s="384"/>
      <c r="AR447" s="422"/>
      <c r="AS447" s="422"/>
      <c r="AT447" s="422" t="s">
        <v>353</v>
      </c>
    </row>
    <row r="448" spans="1:46" ht="22.15" customHeight="1">
      <c r="A448" s="423">
        <f>IF(C448="",0,MAX($A$5:A447)+1)</f>
        <v>420</v>
      </c>
      <c r="B448" s="413">
        <v>25</v>
      </c>
      <c r="C448" s="427" t="s">
        <v>911</v>
      </c>
      <c r="D448" s="422" t="s">
        <v>115</v>
      </c>
      <c r="E448" s="429">
        <v>8.1500000000000003E-2</v>
      </c>
      <c r="F448" s="429"/>
      <c r="G448" s="429"/>
      <c r="H448" s="328">
        <f t="shared" si="35"/>
        <v>0</v>
      </c>
      <c r="I448" s="329">
        <f t="shared" si="36"/>
        <v>8.1500000000000003E-2</v>
      </c>
      <c r="J448" s="329">
        <f t="shared" si="37"/>
        <v>8.1500000000000003E-2</v>
      </c>
      <c r="K448" s="329" t="str">
        <f t="shared" si="34"/>
        <v xml:space="preserve">HNK, ONT, CSD, </v>
      </c>
      <c r="L448" s="429"/>
      <c r="M448" s="429"/>
      <c r="N448" s="429"/>
      <c r="O448" s="429">
        <v>6.7000000000000002E-3</v>
      </c>
      <c r="P448" s="429"/>
      <c r="Q448" s="333"/>
      <c r="R448" s="333"/>
      <c r="S448" s="429"/>
      <c r="T448" s="429"/>
      <c r="U448" s="429"/>
      <c r="V448" s="429"/>
      <c r="W448" s="429"/>
      <c r="X448" s="429">
        <v>4.3900000000000002E-2</v>
      </c>
      <c r="Y448" s="429"/>
      <c r="Z448" s="429"/>
      <c r="AA448" s="429"/>
      <c r="AB448" s="429"/>
      <c r="AC448" s="429"/>
      <c r="AD448" s="429"/>
      <c r="AE448" s="429"/>
      <c r="AF448" s="429"/>
      <c r="AG448" s="429"/>
      <c r="AH448" s="429"/>
      <c r="AI448" s="429"/>
      <c r="AJ448" s="429"/>
      <c r="AK448" s="429"/>
      <c r="AL448" s="429">
        <v>3.09E-2</v>
      </c>
      <c r="AM448" s="429"/>
      <c r="AN448" s="429"/>
      <c r="AO448" s="429"/>
      <c r="AP448" s="429" t="s">
        <v>355</v>
      </c>
      <c r="AQ448" s="422"/>
      <c r="AR448" s="422"/>
      <c r="AS448" s="422"/>
      <c r="AT448" s="446" t="s">
        <v>345</v>
      </c>
    </row>
    <row r="449" spans="1:46" ht="37.5">
      <c r="A449" s="423">
        <f>IF(C449="",0,MAX($A$5:A448)+1)</f>
        <v>421</v>
      </c>
      <c r="B449" s="413">
        <v>38</v>
      </c>
      <c r="C449" s="363" t="s">
        <v>912</v>
      </c>
      <c r="D449" s="337" t="s">
        <v>115</v>
      </c>
      <c r="E449" s="334">
        <v>0.22090000000000001</v>
      </c>
      <c r="F449" s="329"/>
      <c r="G449" s="334"/>
      <c r="H449" s="328">
        <f t="shared" si="35"/>
        <v>0</v>
      </c>
      <c r="I449" s="329">
        <f t="shared" si="36"/>
        <v>0.22090000000000001</v>
      </c>
      <c r="J449" s="329">
        <f t="shared" si="37"/>
        <v>0.22090000000000001</v>
      </c>
      <c r="K449" s="329" t="str">
        <f t="shared" si="34"/>
        <v xml:space="preserve">TSC, </v>
      </c>
      <c r="L449" s="329"/>
      <c r="M449" s="334"/>
      <c r="N449" s="334"/>
      <c r="O449" s="334"/>
      <c r="P449" s="334"/>
      <c r="Q449" s="333"/>
      <c r="R449" s="333"/>
      <c r="S449" s="334"/>
      <c r="T449" s="334"/>
      <c r="U449" s="334"/>
      <c r="V449" s="334"/>
      <c r="W449" s="334"/>
      <c r="X449" s="334"/>
      <c r="Y449" s="334"/>
      <c r="Z449" s="334">
        <v>0.22090000000000001</v>
      </c>
      <c r="AA449" s="334"/>
      <c r="AB449" s="334"/>
      <c r="AC449" s="334"/>
      <c r="AD449" s="334"/>
      <c r="AE449" s="334"/>
      <c r="AF449" s="334"/>
      <c r="AG449" s="334"/>
      <c r="AH449" s="334"/>
      <c r="AI449" s="334"/>
      <c r="AJ449" s="334"/>
      <c r="AK449" s="334"/>
      <c r="AL449" s="334"/>
      <c r="AM449" s="334"/>
      <c r="AN449" s="334"/>
      <c r="AO449" s="334"/>
      <c r="AP449" s="334" t="s">
        <v>355</v>
      </c>
      <c r="AQ449" s="422"/>
      <c r="AR449" s="391"/>
      <c r="AS449" s="422"/>
      <c r="AT449" s="446" t="s">
        <v>345</v>
      </c>
    </row>
    <row r="450" spans="1:46" ht="22.15" customHeight="1">
      <c r="A450" s="423">
        <f>IF(C450="",0,MAX($A$5:A449)+1)</f>
        <v>422</v>
      </c>
      <c r="B450" s="413"/>
      <c r="C450" s="363" t="s">
        <v>913</v>
      </c>
      <c r="D450" s="446" t="s">
        <v>115</v>
      </c>
      <c r="E450" s="329">
        <v>0.03</v>
      </c>
      <c r="F450" s="329"/>
      <c r="G450" s="329">
        <v>0.03</v>
      </c>
      <c r="H450" s="328">
        <f t="shared" si="35"/>
        <v>0</v>
      </c>
      <c r="I450" s="329">
        <f t="shared" si="36"/>
        <v>0.03</v>
      </c>
      <c r="J450" s="329">
        <f t="shared" si="37"/>
        <v>0.03</v>
      </c>
      <c r="K450" s="329" t="str">
        <f t="shared" si="34"/>
        <v xml:space="preserve">CLN, </v>
      </c>
      <c r="L450" s="329"/>
      <c r="M450" s="358"/>
      <c r="N450" s="358"/>
      <c r="O450" s="358"/>
      <c r="P450" s="329">
        <v>0.03</v>
      </c>
      <c r="Q450" s="334"/>
      <c r="R450" s="334"/>
      <c r="S450" s="358"/>
      <c r="T450" s="358"/>
      <c r="U450" s="358"/>
      <c r="V450" s="358"/>
      <c r="W450" s="358"/>
      <c r="X450" s="358"/>
      <c r="Y450" s="358"/>
      <c r="Z450" s="358"/>
      <c r="AA450" s="358"/>
      <c r="AB450" s="358"/>
      <c r="AC450" s="358"/>
      <c r="AD450" s="358"/>
      <c r="AE450" s="358"/>
      <c r="AF450" s="358"/>
      <c r="AG450" s="358"/>
      <c r="AH450" s="358"/>
      <c r="AI450" s="358"/>
      <c r="AJ450" s="358"/>
      <c r="AK450" s="358"/>
      <c r="AL450" s="358"/>
      <c r="AM450" s="358"/>
      <c r="AN450" s="358"/>
      <c r="AO450" s="358"/>
      <c r="AP450" s="329" t="s">
        <v>360</v>
      </c>
      <c r="AQ450" s="422" t="s">
        <v>914</v>
      </c>
      <c r="AR450" s="422"/>
      <c r="AS450" s="422"/>
      <c r="AT450" s="384" t="s">
        <v>353</v>
      </c>
    </row>
    <row r="451" spans="1:46" ht="22.15" customHeight="1">
      <c r="A451" s="423">
        <f>IF(C451="",0,MAX($A$5:A450)+1)</f>
        <v>423</v>
      </c>
      <c r="B451" s="413"/>
      <c r="C451" s="363" t="s">
        <v>915</v>
      </c>
      <c r="D451" s="446" t="s">
        <v>115</v>
      </c>
      <c r="E451" s="329">
        <v>0.14599999999999999</v>
      </c>
      <c r="F451" s="329"/>
      <c r="G451" s="329">
        <v>0.14599999999999999</v>
      </c>
      <c r="H451" s="328">
        <f t="shared" si="35"/>
        <v>0</v>
      </c>
      <c r="I451" s="329">
        <f t="shared" si="36"/>
        <v>0.14599999999999999</v>
      </c>
      <c r="J451" s="329">
        <f t="shared" si="37"/>
        <v>0.14599999999999999</v>
      </c>
      <c r="K451" s="329" t="str">
        <f t="shared" ref="K451:K511" si="38">IF(L451&lt;&gt;0,L$3&amp;", ","")&amp;IF(M451&lt;&gt;0,M$3&amp;", ","")&amp;IF(N451&lt;&gt;0,N$3&amp;", ","")&amp;IF(O451&lt;&gt;0,O$3&amp;", ","")&amp;IF(P451&lt;&gt;0,P$3&amp;", ","")&amp;IF(Q451&lt;&gt;0,Q$3&amp;", ","")&amp;IF(R451&lt;&gt;0,R$3&amp;", ","")&amp;IF(S451&lt;&gt;0,S$3&amp;", ","")&amp;IF(T451&lt;&gt;0,T$3&amp;", ","")&amp;IF(U451&lt;&gt;0,U$3&amp;", ","")&amp;IF(V451&lt;&gt;0,V$3&amp;", ","")&amp;IF(W451&lt;&gt;0,W$3&amp;", ","")&amp;IF(X451&lt;&gt;0,X$3&amp;", ","")&amp;IF(Y451&lt;&gt;0,Y$3&amp;", ","")&amp;IF(Z451&lt;&gt;0,Z$3&amp;", ","")&amp;IF(AA451&lt;&gt;0,AA$3&amp;", ","")&amp;IF(AB451&lt;&gt;0,AB$3&amp;", ","")&amp;IF(AC451&lt;&gt;0,AC$3&amp;", ","")&amp;IF(AD451&lt;&gt;0,AD$3&amp;", ","")&amp;IF(AE451&lt;&gt;0,AE$3&amp;", ","")&amp;IF(AF451&lt;&gt;0,AF$3&amp;", ","")&amp;IF(AG451&lt;&gt;0,AG$3&amp;", ","")&amp;IF(AH451&lt;&gt;0,AH$3&amp;", ","")&amp;IF(AI451&lt;&gt;0,AI$3&amp;", ","")&amp;IF(AJ451&lt;&gt;0,AJ$3&amp;", ","")&amp;IF(AK451&lt;&gt;0,AK$3&amp;", ","")&amp;IF(AL451&lt;&gt;0,AL$3&amp;", ","")&amp;IF(AM451&lt;&gt;0,AM$3&amp;", ","")&amp;IF(AN451&lt;&gt;0,AN$3&amp;", ","")</f>
        <v xml:space="preserve">DGD, </v>
      </c>
      <c r="L451" s="329"/>
      <c r="M451" s="358"/>
      <c r="N451" s="358"/>
      <c r="O451" s="358"/>
      <c r="P451" s="358"/>
      <c r="Q451" s="334"/>
      <c r="R451" s="334"/>
      <c r="S451" s="358"/>
      <c r="T451" s="358"/>
      <c r="U451" s="358"/>
      <c r="V451" s="358"/>
      <c r="W451" s="358"/>
      <c r="X451" s="358"/>
      <c r="Y451" s="358"/>
      <c r="Z451" s="358"/>
      <c r="AA451" s="358"/>
      <c r="AB451" s="358"/>
      <c r="AC451" s="358"/>
      <c r="AD451" s="358"/>
      <c r="AE451" s="358"/>
      <c r="AF451" s="358"/>
      <c r="AG451" s="358"/>
      <c r="AH451" s="329">
        <v>0.14599999999999999</v>
      </c>
      <c r="AI451" s="329"/>
      <c r="AJ451" s="358"/>
      <c r="AK451" s="358"/>
      <c r="AL451" s="358"/>
      <c r="AM451" s="358"/>
      <c r="AN451" s="358"/>
      <c r="AO451" s="358"/>
      <c r="AP451" s="329" t="s">
        <v>360</v>
      </c>
      <c r="AQ451" s="422" t="s">
        <v>916</v>
      </c>
      <c r="AR451" s="422"/>
      <c r="AS451" s="422"/>
      <c r="AT451" s="384" t="s">
        <v>353</v>
      </c>
    </row>
    <row r="452" spans="1:46" ht="22.15" customHeight="1">
      <c r="A452" s="423">
        <f>IF(C452="",0,MAX($A$5:A451)+1)</f>
        <v>424</v>
      </c>
      <c r="B452" s="413">
        <v>11</v>
      </c>
      <c r="C452" s="427" t="s">
        <v>917</v>
      </c>
      <c r="D452" s="422" t="s">
        <v>115</v>
      </c>
      <c r="E452" s="429">
        <v>5.4399999999999997E-2</v>
      </c>
      <c r="F452" s="429"/>
      <c r="G452" s="429"/>
      <c r="H452" s="328">
        <f t="shared" si="35"/>
        <v>0</v>
      </c>
      <c r="I452" s="329">
        <f t="shared" si="36"/>
        <v>5.4399999999999997E-2</v>
      </c>
      <c r="J452" s="329">
        <f t="shared" si="37"/>
        <v>5.4399999999999997E-2</v>
      </c>
      <c r="K452" s="329" t="str">
        <f t="shared" si="38"/>
        <v xml:space="preserve">LUK, </v>
      </c>
      <c r="L452" s="429"/>
      <c r="M452" s="429">
        <v>5.4399999999999997E-2</v>
      </c>
      <c r="N452" s="429"/>
      <c r="O452" s="429"/>
      <c r="P452" s="429"/>
      <c r="Q452" s="429"/>
      <c r="R452" s="429"/>
      <c r="S452" s="429"/>
      <c r="T452" s="429"/>
      <c r="U452" s="429"/>
      <c r="V452" s="429"/>
      <c r="W452" s="429"/>
      <c r="X452" s="429"/>
      <c r="Y452" s="429"/>
      <c r="Z452" s="429"/>
      <c r="AA452" s="429"/>
      <c r="AB452" s="429"/>
      <c r="AC452" s="429"/>
      <c r="AD452" s="429"/>
      <c r="AE452" s="429"/>
      <c r="AF452" s="429"/>
      <c r="AG452" s="429"/>
      <c r="AH452" s="429"/>
      <c r="AI452" s="429"/>
      <c r="AJ452" s="429"/>
      <c r="AK452" s="429"/>
      <c r="AL452" s="429"/>
      <c r="AM452" s="429"/>
      <c r="AN452" s="429"/>
      <c r="AO452" s="429"/>
      <c r="AP452" s="429" t="s">
        <v>360</v>
      </c>
      <c r="AQ452" s="422"/>
      <c r="AR452" s="422"/>
      <c r="AS452" s="422"/>
      <c r="AT452" s="422" t="s">
        <v>345</v>
      </c>
    </row>
    <row r="453" spans="1:46" ht="22.15" customHeight="1">
      <c r="A453" s="423">
        <f>IF(C453="",0,MAX($A$5:A452)+1)</f>
        <v>425</v>
      </c>
      <c r="B453" s="413">
        <v>12</v>
      </c>
      <c r="C453" s="427" t="s">
        <v>918</v>
      </c>
      <c r="D453" s="422" t="s">
        <v>115</v>
      </c>
      <c r="E453" s="429">
        <v>9.5899999999999999E-2</v>
      </c>
      <c r="F453" s="429"/>
      <c r="G453" s="429"/>
      <c r="H453" s="328">
        <f t="shared" si="35"/>
        <v>0</v>
      </c>
      <c r="I453" s="329">
        <f t="shared" si="36"/>
        <v>9.5899999999999999E-2</v>
      </c>
      <c r="J453" s="329">
        <f t="shared" si="37"/>
        <v>9.5899999999999999E-2</v>
      </c>
      <c r="K453" s="329" t="str">
        <f t="shared" si="38"/>
        <v xml:space="preserve">CSD, </v>
      </c>
      <c r="L453" s="429"/>
      <c r="M453" s="429"/>
      <c r="N453" s="429"/>
      <c r="O453" s="429"/>
      <c r="P453" s="429"/>
      <c r="Q453" s="429"/>
      <c r="R453" s="429"/>
      <c r="S453" s="429"/>
      <c r="T453" s="429"/>
      <c r="U453" s="429"/>
      <c r="V453" s="429"/>
      <c r="W453" s="429"/>
      <c r="X453" s="429"/>
      <c r="Y453" s="429"/>
      <c r="Z453" s="429"/>
      <c r="AA453" s="429"/>
      <c r="AB453" s="429"/>
      <c r="AC453" s="429"/>
      <c r="AD453" s="429"/>
      <c r="AE453" s="429"/>
      <c r="AF453" s="429"/>
      <c r="AG453" s="429"/>
      <c r="AH453" s="429"/>
      <c r="AI453" s="429"/>
      <c r="AJ453" s="429"/>
      <c r="AK453" s="429"/>
      <c r="AL453" s="429">
        <v>9.5899999999999999E-2</v>
      </c>
      <c r="AM453" s="429"/>
      <c r="AN453" s="429"/>
      <c r="AO453" s="429"/>
      <c r="AP453" s="429" t="s">
        <v>360</v>
      </c>
      <c r="AQ453" s="422"/>
      <c r="AR453" s="422"/>
      <c r="AS453" s="422"/>
      <c r="AT453" s="359" t="s">
        <v>353</v>
      </c>
    </row>
    <row r="454" spans="1:46" ht="22.15" customHeight="1">
      <c r="A454" s="423">
        <f>IF(C454="",0,MAX($A$5:A453)+1)</f>
        <v>426</v>
      </c>
      <c r="B454" s="413">
        <v>14</v>
      </c>
      <c r="C454" s="427" t="s">
        <v>919</v>
      </c>
      <c r="D454" s="422" t="s">
        <v>115</v>
      </c>
      <c r="E454" s="429">
        <v>4.87E-2</v>
      </c>
      <c r="F454" s="429"/>
      <c r="G454" s="429"/>
      <c r="H454" s="328">
        <f t="shared" si="35"/>
        <v>0</v>
      </c>
      <c r="I454" s="329">
        <f t="shared" si="36"/>
        <v>4.87E-2</v>
      </c>
      <c r="J454" s="329">
        <f t="shared" si="37"/>
        <v>4.87E-2</v>
      </c>
      <c r="K454" s="329" t="str">
        <f t="shared" si="38"/>
        <v xml:space="preserve">DGD, </v>
      </c>
      <c r="L454" s="429"/>
      <c r="M454" s="429"/>
      <c r="N454" s="429"/>
      <c r="O454" s="429"/>
      <c r="P454" s="429"/>
      <c r="Q454" s="429"/>
      <c r="R454" s="429"/>
      <c r="S454" s="429"/>
      <c r="T454" s="429"/>
      <c r="U454" s="429"/>
      <c r="V454" s="429"/>
      <c r="W454" s="429"/>
      <c r="X454" s="429"/>
      <c r="Y454" s="429"/>
      <c r="Z454" s="429"/>
      <c r="AA454" s="429"/>
      <c r="AB454" s="429"/>
      <c r="AC454" s="429"/>
      <c r="AD454" s="429"/>
      <c r="AE454" s="429"/>
      <c r="AF454" s="429"/>
      <c r="AG454" s="429"/>
      <c r="AH454" s="429">
        <v>4.87E-2</v>
      </c>
      <c r="AI454" s="429"/>
      <c r="AJ454" s="429"/>
      <c r="AK454" s="429"/>
      <c r="AL454" s="429"/>
      <c r="AM454" s="429"/>
      <c r="AN454" s="429"/>
      <c r="AO454" s="429"/>
      <c r="AP454" s="429" t="s">
        <v>360</v>
      </c>
      <c r="AQ454" s="422"/>
      <c r="AR454" s="422"/>
      <c r="AS454" s="422"/>
      <c r="AT454" s="384" t="s">
        <v>353</v>
      </c>
    </row>
    <row r="455" spans="1:46" ht="22.15" customHeight="1">
      <c r="A455" s="423">
        <f>IF(C455="",0,MAX($A$5:A454)+1)</f>
        <v>427</v>
      </c>
      <c r="B455" s="413">
        <v>16</v>
      </c>
      <c r="C455" s="427" t="s">
        <v>920</v>
      </c>
      <c r="D455" s="422" t="s">
        <v>115</v>
      </c>
      <c r="E455" s="429">
        <v>5.4100000000000002E-2</v>
      </c>
      <c r="F455" s="429"/>
      <c r="G455" s="429"/>
      <c r="H455" s="328">
        <f t="shared" si="35"/>
        <v>0</v>
      </c>
      <c r="I455" s="329">
        <f t="shared" si="36"/>
        <v>5.4100000000000002E-2</v>
      </c>
      <c r="J455" s="329">
        <f t="shared" si="37"/>
        <v>5.4100000000000002E-2</v>
      </c>
      <c r="K455" s="329" t="str">
        <f t="shared" si="38"/>
        <v xml:space="preserve">HNK, </v>
      </c>
      <c r="L455" s="429"/>
      <c r="M455" s="429"/>
      <c r="N455" s="429"/>
      <c r="O455" s="429">
        <v>5.4100000000000002E-2</v>
      </c>
      <c r="P455" s="429"/>
      <c r="Q455" s="429"/>
      <c r="R455" s="429"/>
      <c r="S455" s="429"/>
      <c r="T455" s="429"/>
      <c r="U455" s="429"/>
      <c r="V455" s="429"/>
      <c r="W455" s="429"/>
      <c r="X455" s="429"/>
      <c r="Y455" s="429"/>
      <c r="Z455" s="429"/>
      <c r="AA455" s="429"/>
      <c r="AB455" s="429"/>
      <c r="AC455" s="429"/>
      <c r="AD455" s="429"/>
      <c r="AE455" s="429"/>
      <c r="AF455" s="429"/>
      <c r="AG455" s="429"/>
      <c r="AH455" s="429"/>
      <c r="AI455" s="429"/>
      <c r="AJ455" s="429"/>
      <c r="AK455" s="429"/>
      <c r="AL455" s="429"/>
      <c r="AM455" s="429"/>
      <c r="AN455" s="429"/>
      <c r="AO455" s="429"/>
      <c r="AP455" s="429" t="s">
        <v>360</v>
      </c>
      <c r="AQ455" s="422"/>
      <c r="AR455" s="422"/>
      <c r="AS455" s="422"/>
      <c r="AT455" s="422" t="s">
        <v>345</v>
      </c>
    </row>
    <row r="456" spans="1:46" ht="22.15" customHeight="1">
      <c r="A456" s="423">
        <f>IF(C456="",0,MAX($A$5:A455)+1)</f>
        <v>428</v>
      </c>
      <c r="B456" s="413">
        <v>18</v>
      </c>
      <c r="C456" s="427" t="s">
        <v>921</v>
      </c>
      <c r="D456" s="422" t="s">
        <v>115</v>
      </c>
      <c r="E456" s="429">
        <v>9.0000000000000011E-2</v>
      </c>
      <c r="F456" s="429">
        <v>7.0000000000000007E-2</v>
      </c>
      <c r="G456" s="429"/>
      <c r="H456" s="328">
        <f t="shared" si="35"/>
        <v>0</v>
      </c>
      <c r="I456" s="329">
        <f t="shared" si="36"/>
        <v>9.0000000000000011E-2</v>
      </c>
      <c r="J456" s="329">
        <f t="shared" si="37"/>
        <v>0.02</v>
      </c>
      <c r="K456" s="329" t="str">
        <f t="shared" si="38"/>
        <v xml:space="preserve">HNK, </v>
      </c>
      <c r="L456" s="429"/>
      <c r="M456" s="429"/>
      <c r="N456" s="429"/>
      <c r="O456" s="429">
        <v>0.02</v>
      </c>
      <c r="P456" s="429"/>
      <c r="Q456" s="429"/>
      <c r="R456" s="429"/>
      <c r="S456" s="429"/>
      <c r="T456" s="429"/>
      <c r="U456" s="429"/>
      <c r="V456" s="429"/>
      <c r="W456" s="429"/>
      <c r="X456" s="429"/>
      <c r="Y456" s="429"/>
      <c r="Z456" s="429"/>
      <c r="AA456" s="429"/>
      <c r="AB456" s="429"/>
      <c r="AC456" s="429"/>
      <c r="AD456" s="429"/>
      <c r="AE456" s="429"/>
      <c r="AF456" s="429"/>
      <c r="AG456" s="429"/>
      <c r="AH456" s="429"/>
      <c r="AI456" s="429"/>
      <c r="AJ456" s="429"/>
      <c r="AK456" s="429"/>
      <c r="AL456" s="429"/>
      <c r="AM456" s="429"/>
      <c r="AN456" s="429"/>
      <c r="AO456" s="429"/>
      <c r="AP456" s="429" t="s">
        <v>360</v>
      </c>
      <c r="AQ456" s="422"/>
      <c r="AR456" s="422"/>
      <c r="AS456" s="422"/>
      <c r="AT456" s="422" t="s">
        <v>345</v>
      </c>
    </row>
    <row r="457" spans="1:46" ht="22.15" customHeight="1">
      <c r="A457" s="423">
        <f>IF(C457="",0,MAX($A$5:A456)+1)</f>
        <v>429</v>
      </c>
      <c r="B457" s="413">
        <v>20</v>
      </c>
      <c r="C457" s="427" t="s">
        <v>922</v>
      </c>
      <c r="D457" s="422" t="s">
        <v>115</v>
      </c>
      <c r="E457" s="429">
        <v>5.7200000000000001E-2</v>
      </c>
      <c r="F457" s="429"/>
      <c r="G457" s="429"/>
      <c r="H457" s="328">
        <f t="shared" si="35"/>
        <v>0</v>
      </c>
      <c r="I457" s="329">
        <f t="shared" si="36"/>
        <v>5.7200000000000001E-2</v>
      </c>
      <c r="J457" s="329">
        <f t="shared" si="37"/>
        <v>5.7200000000000001E-2</v>
      </c>
      <c r="K457" s="329" t="str">
        <f t="shared" si="38"/>
        <v xml:space="preserve">HNK, </v>
      </c>
      <c r="L457" s="429"/>
      <c r="M457" s="429"/>
      <c r="N457" s="429"/>
      <c r="O457" s="429">
        <v>5.7200000000000001E-2</v>
      </c>
      <c r="P457" s="429"/>
      <c r="Q457" s="333"/>
      <c r="R457" s="333"/>
      <c r="S457" s="429"/>
      <c r="T457" s="429"/>
      <c r="U457" s="429"/>
      <c r="V457" s="429"/>
      <c r="W457" s="429"/>
      <c r="X457" s="429"/>
      <c r="Y457" s="429"/>
      <c r="Z457" s="429"/>
      <c r="AA457" s="429"/>
      <c r="AB457" s="429"/>
      <c r="AC457" s="429"/>
      <c r="AD457" s="429"/>
      <c r="AE457" s="429"/>
      <c r="AF457" s="429"/>
      <c r="AG457" s="429"/>
      <c r="AH457" s="429"/>
      <c r="AI457" s="429"/>
      <c r="AJ457" s="429"/>
      <c r="AK457" s="429"/>
      <c r="AL457" s="429"/>
      <c r="AM457" s="429"/>
      <c r="AN457" s="429"/>
      <c r="AO457" s="429"/>
      <c r="AP457" s="429" t="s">
        <v>360</v>
      </c>
      <c r="AQ457" s="422"/>
      <c r="AR457" s="422"/>
      <c r="AS457" s="422"/>
      <c r="AT457" s="422" t="s">
        <v>345</v>
      </c>
    </row>
    <row r="458" spans="1:46" ht="22.15" customHeight="1">
      <c r="A458" s="423">
        <f>IF(C458="",0,MAX($A$5:A457)+1)</f>
        <v>430</v>
      </c>
      <c r="B458" s="413">
        <v>21</v>
      </c>
      <c r="C458" s="427" t="s">
        <v>923</v>
      </c>
      <c r="D458" s="422" t="s">
        <v>115</v>
      </c>
      <c r="E458" s="429">
        <v>0.24</v>
      </c>
      <c r="F458" s="429">
        <v>0.15</v>
      </c>
      <c r="G458" s="429"/>
      <c r="H458" s="328">
        <f t="shared" si="35"/>
        <v>0</v>
      </c>
      <c r="I458" s="329">
        <f t="shared" si="36"/>
        <v>0.24</v>
      </c>
      <c r="J458" s="329">
        <f t="shared" si="37"/>
        <v>0.09</v>
      </c>
      <c r="K458" s="329" t="str">
        <f t="shared" si="38"/>
        <v xml:space="preserve">LUK, </v>
      </c>
      <c r="L458" s="429"/>
      <c r="M458" s="429">
        <v>0.09</v>
      </c>
      <c r="N458" s="429"/>
      <c r="O458" s="429"/>
      <c r="P458" s="429"/>
      <c r="Q458" s="333"/>
      <c r="R458" s="333"/>
      <c r="S458" s="429"/>
      <c r="T458" s="429"/>
      <c r="U458" s="429"/>
      <c r="V458" s="429"/>
      <c r="W458" s="429"/>
      <c r="X458" s="429"/>
      <c r="Y458" s="429"/>
      <c r="Z458" s="429"/>
      <c r="AA458" s="429"/>
      <c r="AB458" s="429"/>
      <c r="AC458" s="429"/>
      <c r="AD458" s="429"/>
      <c r="AE458" s="429"/>
      <c r="AF458" s="429"/>
      <c r="AG458" s="429"/>
      <c r="AH458" s="429"/>
      <c r="AI458" s="429"/>
      <c r="AJ458" s="429"/>
      <c r="AK458" s="429"/>
      <c r="AL458" s="429"/>
      <c r="AM458" s="429"/>
      <c r="AN458" s="429"/>
      <c r="AO458" s="429"/>
      <c r="AP458" s="429" t="s">
        <v>360</v>
      </c>
      <c r="AQ458" s="422"/>
      <c r="AR458" s="422"/>
      <c r="AS458" s="422"/>
      <c r="AT458" s="422" t="s">
        <v>345</v>
      </c>
    </row>
    <row r="459" spans="1:46" ht="22.15" customHeight="1">
      <c r="A459" s="423">
        <f>IF(C459="",0,MAX($A$5:A458)+1)</f>
        <v>431</v>
      </c>
      <c r="B459" s="413">
        <v>22</v>
      </c>
      <c r="C459" s="427" t="s">
        <v>924</v>
      </c>
      <c r="D459" s="422" t="s">
        <v>115</v>
      </c>
      <c r="E459" s="429">
        <v>0.1128</v>
      </c>
      <c r="F459" s="429">
        <v>2.8199999999999999E-2</v>
      </c>
      <c r="G459" s="429"/>
      <c r="H459" s="328">
        <f t="shared" si="35"/>
        <v>0</v>
      </c>
      <c r="I459" s="329">
        <f t="shared" si="36"/>
        <v>0.1128</v>
      </c>
      <c r="J459" s="329">
        <f t="shared" si="37"/>
        <v>8.4599999999999995E-2</v>
      </c>
      <c r="K459" s="329" t="str">
        <f t="shared" si="38"/>
        <v xml:space="preserve">HNK, CLN, </v>
      </c>
      <c r="L459" s="429"/>
      <c r="M459" s="429"/>
      <c r="N459" s="429"/>
      <c r="O459" s="429">
        <v>4.2699999999999995E-2</v>
      </c>
      <c r="P459" s="429">
        <v>4.19E-2</v>
      </c>
      <c r="Q459" s="333"/>
      <c r="R459" s="333"/>
      <c r="S459" s="429"/>
      <c r="T459" s="429"/>
      <c r="U459" s="429"/>
      <c r="V459" s="429"/>
      <c r="W459" s="429"/>
      <c r="X459" s="429"/>
      <c r="Y459" s="429"/>
      <c r="Z459" s="429"/>
      <c r="AA459" s="429"/>
      <c r="AB459" s="429"/>
      <c r="AC459" s="429"/>
      <c r="AD459" s="429"/>
      <c r="AE459" s="429"/>
      <c r="AF459" s="429"/>
      <c r="AG459" s="429"/>
      <c r="AH459" s="429"/>
      <c r="AI459" s="429"/>
      <c r="AJ459" s="429"/>
      <c r="AK459" s="429"/>
      <c r="AL459" s="429"/>
      <c r="AM459" s="429"/>
      <c r="AN459" s="429"/>
      <c r="AO459" s="429"/>
      <c r="AP459" s="429" t="s">
        <v>360</v>
      </c>
      <c r="AQ459" s="422"/>
      <c r="AR459" s="422"/>
      <c r="AS459" s="422"/>
      <c r="AT459" s="422" t="s">
        <v>345</v>
      </c>
    </row>
    <row r="460" spans="1:46" ht="22.15" customHeight="1">
      <c r="A460" s="423">
        <f>IF(C460="",0,MAX($A$5:A459)+1)</f>
        <v>432</v>
      </c>
      <c r="B460" s="413">
        <v>3</v>
      </c>
      <c r="C460" s="427" t="s">
        <v>925</v>
      </c>
      <c r="D460" s="422" t="s">
        <v>115</v>
      </c>
      <c r="E460" s="429">
        <v>0.35639999999999999</v>
      </c>
      <c r="F460" s="429"/>
      <c r="G460" s="429"/>
      <c r="H460" s="328">
        <f t="shared" si="35"/>
        <v>0</v>
      </c>
      <c r="I460" s="329">
        <f t="shared" si="36"/>
        <v>0.35639999999999999</v>
      </c>
      <c r="J460" s="329">
        <f t="shared" si="37"/>
        <v>0.35639999999999999</v>
      </c>
      <c r="K460" s="329" t="str">
        <f t="shared" si="38"/>
        <v xml:space="preserve">HNK, </v>
      </c>
      <c r="L460" s="429"/>
      <c r="M460" s="429"/>
      <c r="N460" s="429"/>
      <c r="O460" s="429">
        <v>0.35639999999999999</v>
      </c>
      <c r="P460" s="429"/>
      <c r="Q460" s="429"/>
      <c r="R460" s="429"/>
      <c r="S460" s="429"/>
      <c r="T460" s="429"/>
      <c r="U460" s="429"/>
      <c r="V460" s="429"/>
      <c r="W460" s="429"/>
      <c r="X460" s="429"/>
      <c r="Y460" s="429"/>
      <c r="Z460" s="429"/>
      <c r="AA460" s="429"/>
      <c r="AB460" s="429"/>
      <c r="AC460" s="429"/>
      <c r="AD460" s="429"/>
      <c r="AE460" s="429"/>
      <c r="AF460" s="429"/>
      <c r="AG460" s="429"/>
      <c r="AH460" s="429"/>
      <c r="AI460" s="429"/>
      <c r="AJ460" s="429"/>
      <c r="AK460" s="429"/>
      <c r="AL460" s="429"/>
      <c r="AM460" s="429"/>
      <c r="AN460" s="429"/>
      <c r="AO460" s="429"/>
      <c r="AP460" s="429" t="s">
        <v>362</v>
      </c>
      <c r="AQ460" s="422"/>
      <c r="AR460" s="422"/>
      <c r="AS460" s="422"/>
      <c r="AT460" s="422" t="s">
        <v>345</v>
      </c>
    </row>
    <row r="461" spans="1:46" ht="22.15" customHeight="1">
      <c r="A461" s="423">
        <f>IF(C461="",0,MAX($A$5:A460)+1)</f>
        <v>433</v>
      </c>
      <c r="B461" s="413">
        <v>13</v>
      </c>
      <c r="C461" s="427" t="s">
        <v>926</v>
      </c>
      <c r="D461" s="422" t="s">
        <v>115</v>
      </c>
      <c r="E461" s="429">
        <v>3.2099999999999997E-2</v>
      </c>
      <c r="F461" s="429">
        <v>2.3300000000000001E-2</v>
      </c>
      <c r="G461" s="429"/>
      <c r="H461" s="328">
        <f t="shared" si="35"/>
        <v>0</v>
      </c>
      <c r="I461" s="329">
        <f t="shared" si="36"/>
        <v>3.2099999999999997E-2</v>
      </c>
      <c r="J461" s="329">
        <f t="shared" si="37"/>
        <v>8.7999999999999953E-3</v>
      </c>
      <c r="K461" s="329" t="str">
        <f t="shared" si="38"/>
        <v xml:space="preserve">ONT, </v>
      </c>
      <c r="L461" s="429"/>
      <c r="M461" s="429"/>
      <c r="N461" s="429"/>
      <c r="O461" s="429"/>
      <c r="P461" s="429"/>
      <c r="Q461" s="333"/>
      <c r="R461" s="333"/>
      <c r="S461" s="429"/>
      <c r="T461" s="429"/>
      <c r="U461" s="429"/>
      <c r="V461" s="429"/>
      <c r="W461" s="429"/>
      <c r="X461" s="429">
        <v>8.7999999999999953E-3</v>
      </c>
      <c r="Y461" s="429"/>
      <c r="Z461" s="429"/>
      <c r="AA461" s="429"/>
      <c r="AB461" s="429"/>
      <c r="AC461" s="429"/>
      <c r="AD461" s="429"/>
      <c r="AE461" s="429"/>
      <c r="AF461" s="429"/>
      <c r="AG461" s="429"/>
      <c r="AH461" s="429"/>
      <c r="AI461" s="429"/>
      <c r="AJ461" s="429"/>
      <c r="AK461" s="429"/>
      <c r="AL461" s="429"/>
      <c r="AM461" s="429"/>
      <c r="AN461" s="429"/>
      <c r="AO461" s="429"/>
      <c r="AP461" s="429" t="s">
        <v>362</v>
      </c>
      <c r="AQ461" s="422"/>
      <c r="AR461" s="422"/>
      <c r="AS461" s="422"/>
      <c r="AT461" s="422" t="s">
        <v>353</v>
      </c>
    </row>
    <row r="462" spans="1:46" ht="22.15" customHeight="1">
      <c r="A462" s="423">
        <f>IF(C462="",0,MAX($A$5:A461)+1)</f>
        <v>434</v>
      </c>
      <c r="B462" s="413">
        <v>14</v>
      </c>
      <c r="C462" s="427" t="s">
        <v>927</v>
      </c>
      <c r="D462" s="422" t="s">
        <v>115</v>
      </c>
      <c r="E462" s="429">
        <v>4.4299999999999999E-2</v>
      </c>
      <c r="F462" s="429"/>
      <c r="G462" s="429"/>
      <c r="H462" s="328">
        <f t="shared" si="35"/>
        <v>0</v>
      </c>
      <c r="I462" s="329">
        <f t="shared" si="36"/>
        <v>4.4299999999999999E-2</v>
      </c>
      <c r="J462" s="329">
        <f t="shared" si="37"/>
        <v>4.4299999999999999E-2</v>
      </c>
      <c r="K462" s="329" t="str">
        <f t="shared" si="38"/>
        <v xml:space="preserve">HNK, </v>
      </c>
      <c r="L462" s="429"/>
      <c r="M462" s="429"/>
      <c r="N462" s="429"/>
      <c r="O462" s="429">
        <v>4.4299999999999999E-2</v>
      </c>
      <c r="P462" s="429"/>
      <c r="Q462" s="333"/>
      <c r="R462" s="333"/>
      <c r="S462" s="429"/>
      <c r="T462" s="429"/>
      <c r="U462" s="429"/>
      <c r="V462" s="429"/>
      <c r="W462" s="429"/>
      <c r="X462" s="429"/>
      <c r="Y462" s="429"/>
      <c r="Z462" s="429"/>
      <c r="AA462" s="429"/>
      <c r="AB462" s="429"/>
      <c r="AC462" s="429"/>
      <c r="AD462" s="429"/>
      <c r="AE462" s="429"/>
      <c r="AF462" s="429"/>
      <c r="AG462" s="429"/>
      <c r="AH462" s="429"/>
      <c r="AI462" s="429"/>
      <c r="AJ462" s="429"/>
      <c r="AK462" s="429"/>
      <c r="AL462" s="429"/>
      <c r="AM462" s="429"/>
      <c r="AN462" s="429"/>
      <c r="AO462" s="429"/>
      <c r="AP462" s="429" t="s">
        <v>362</v>
      </c>
      <c r="AQ462" s="422"/>
      <c r="AR462" s="422"/>
      <c r="AS462" s="422"/>
      <c r="AT462" s="422" t="s">
        <v>345</v>
      </c>
    </row>
    <row r="463" spans="1:46" ht="22.15" customHeight="1">
      <c r="A463" s="423">
        <f>IF(C463="",0,MAX($A$5:A462)+1)</f>
        <v>435</v>
      </c>
      <c r="B463" s="413">
        <v>15</v>
      </c>
      <c r="C463" s="427" t="s">
        <v>928</v>
      </c>
      <c r="D463" s="422" t="s">
        <v>115</v>
      </c>
      <c r="E463" s="429">
        <v>0.06</v>
      </c>
      <c r="F463" s="429">
        <v>0.06</v>
      </c>
      <c r="G463" s="429"/>
      <c r="H463" s="328">
        <f t="shared" si="35"/>
        <v>0</v>
      </c>
      <c r="I463" s="329">
        <f t="shared" si="36"/>
        <v>0.06</v>
      </c>
      <c r="J463" s="329">
        <f t="shared" si="37"/>
        <v>0</v>
      </c>
      <c r="K463" s="422" t="s">
        <v>115</v>
      </c>
      <c r="L463" s="429"/>
      <c r="M463" s="429"/>
      <c r="N463" s="429"/>
      <c r="O463" s="429"/>
      <c r="P463" s="429"/>
      <c r="Q463" s="333"/>
      <c r="R463" s="333"/>
      <c r="S463" s="429"/>
      <c r="T463" s="429"/>
      <c r="U463" s="429"/>
      <c r="V463" s="429"/>
      <c r="W463" s="429"/>
      <c r="X463" s="429"/>
      <c r="Y463" s="429"/>
      <c r="Z463" s="429"/>
      <c r="AA463" s="429"/>
      <c r="AB463" s="429"/>
      <c r="AC463" s="429"/>
      <c r="AD463" s="429"/>
      <c r="AE463" s="429"/>
      <c r="AF463" s="429"/>
      <c r="AG463" s="429"/>
      <c r="AH463" s="429"/>
      <c r="AI463" s="429"/>
      <c r="AJ463" s="429"/>
      <c r="AK463" s="429"/>
      <c r="AL463" s="429"/>
      <c r="AM463" s="429"/>
      <c r="AN463" s="429"/>
      <c r="AO463" s="429"/>
      <c r="AP463" s="429" t="s">
        <v>362</v>
      </c>
      <c r="AQ463" s="422"/>
      <c r="AR463" s="422"/>
      <c r="AS463" s="422"/>
      <c r="AT463" s="422" t="s">
        <v>345</v>
      </c>
    </row>
    <row r="464" spans="1:46" ht="22.15" customHeight="1">
      <c r="A464" s="423">
        <f>IF(C464="",0,MAX($A$5:A463)+1)</f>
        <v>436</v>
      </c>
      <c r="B464" s="413">
        <v>20</v>
      </c>
      <c r="C464" s="427" t="s">
        <v>929</v>
      </c>
      <c r="D464" s="422" t="s">
        <v>115</v>
      </c>
      <c r="E464" s="429">
        <v>0.14000000000000001</v>
      </c>
      <c r="F464" s="429"/>
      <c r="G464" s="429"/>
      <c r="H464" s="328">
        <f t="shared" si="35"/>
        <v>0</v>
      </c>
      <c r="I464" s="329">
        <f t="shared" si="36"/>
        <v>0.14000000000000001</v>
      </c>
      <c r="J464" s="329">
        <f t="shared" si="37"/>
        <v>0.14000000000000001</v>
      </c>
      <c r="K464" s="329" t="str">
        <f t="shared" si="38"/>
        <v xml:space="preserve">ONT, </v>
      </c>
      <c r="L464" s="429"/>
      <c r="M464" s="429"/>
      <c r="N464" s="429"/>
      <c r="O464" s="429"/>
      <c r="P464" s="429"/>
      <c r="Q464" s="333"/>
      <c r="R464" s="333"/>
      <c r="S464" s="429"/>
      <c r="T464" s="429"/>
      <c r="U464" s="429"/>
      <c r="V464" s="429"/>
      <c r="W464" s="429"/>
      <c r="X464" s="429">
        <v>0.14000000000000001</v>
      </c>
      <c r="Y464" s="429"/>
      <c r="Z464" s="429"/>
      <c r="AA464" s="429"/>
      <c r="AB464" s="429"/>
      <c r="AC464" s="429"/>
      <c r="AD464" s="429"/>
      <c r="AE464" s="429"/>
      <c r="AF464" s="429"/>
      <c r="AG464" s="429"/>
      <c r="AH464" s="429"/>
      <c r="AI464" s="429"/>
      <c r="AJ464" s="429"/>
      <c r="AK464" s="429"/>
      <c r="AL464" s="429"/>
      <c r="AM464" s="429"/>
      <c r="AN464" s="429"/>
      <c r="AO464" s="429"/>
      <c r="AP464" s="429" t="s">
        <v>362</v>
      </c>
      <c r="AQ464" s="422"/>
      <c r="AR464" s="422"/>
      <c r="AS464" s="422"/>
      <c r="AT464" s="422" t="s">
        <v>345</v>
      </c>
    </row>
    <row r="465" spans="1:46" ht="22.15" customHeight="1">
      <c r="A465" s="423">
        <f>IF(C465="",0,MAX($A$5:A464)+1)</f>
        <v>437</v>
      </c>
      <c r="B465" s="413"/>
      <c r="C465" s="363" t="s">
        <v>930</v>
      </c>
      <c r="D465" s="446" t="s">
        <v>115</v>
      </c>
      <c r="E465" s="329">
        <v>0.05</v>
      </c>
      <c r="F465" s="329"/>
      <c r="G465" s="329">
        <v>0.05</v>
      </c>
      <c r="H465" s="328">
        <f t="shared" si="35"/>
        <v>0</v>
      </c>
      <c r="I465" s="329">
        <f t="shared" si="36"/>
        <v>0.05</v>
      </c>
      <c r="J465" s="329">
        <f t="shared" si="37"/>
        <v>0.05</v>
      </c>
      <c r="K465" s="329" t="str">
        <f t="shared" si="38"/>
        <v xml:space="preserve">DGD, </v>
      </c>
      <c r="L465" s="329"/>
      <c r="M465" s="358"/>
      <c r="N465" s="358"/>
      <c r="O465" s="358"/>
      <c r="P465" s="358"/>
      <c r="Q465" s="333"/>
      <c r="R465" s="333"/>
      <c r="S465" s="358"/>
      <c r="T465" s="358"/>
      <c r="U465" s="358"/>
      <c r="V465" s="358"/>
      <c r="W465" s="358"/>
      <c r="X465" s="358"/>
      <c r="Y465" s="358"/>
      <c r="Z465" s="358"/>
      <c r="AA465" s="358"/>
      <c r="AB465" s="358"/>
      <c r="AC465" s="358"/>
      <c r="AD465" s="358"/>
      <c r="AE465" s="358"/>
      <c r="AF465" s="358"/>
      <c r="AG465" s="358"/>
      <c r="AH465" s="329">
        <v>0.05</v>
      </c>
      <c r="AI465" s="329"/>
      <c r="AJ465" s="429"/>
      <c r="AK465" s="358"/>
      <c r="AL465" s="358"/>
      <c r="AM465" s="358"/>
      <c r="AN465" s="358"/>
      <c r="AO465" s="358"/>
      <c r="AP465" s="329" t="s">
        <v>362</v>
      </c>
      <c r="AQ465" s="422" t="s">
        <v>931</v>
      </c>
      <c r="AR465" s="422"/>
      <c r="AS465" s="422"/>
      <c r="AT465" s="423" t="s">
        <v>353</v>
      </c>
    </row>
    <row r="466" spans="1:46" ht="22.15" customHeight="1">
      <c r="A466" s="423">
        <f>IF(C466="",0,MAX($A$5:A465)+1)</f>
        <v>438</v>
      </c>
      <c r="B466" s="413"/>
      <c r="C466" s="357" t="s">
        <v>932</v>
      </c>
      <c r="D466" s="446" t="s">
        <v>115</v>
      </c>
      <c r="E466" s="329">
        <v>4.2000000000000003E-2</v>
      </c>
      <c r="F466" s="329"/>
      <c r="G466" s="329">
        <v>4.2000000000000003E-2</v>
      </c>
      <c r="H466" s="328">
        <f t="shared" si="35"/>
        <v>0</v>
      </c>
      <c r="I466" s="329">
        <f t="shared" si="36"/>
        <v>4.2000000000000003E-2</v>
      </c>
      <c r="J466" s="329">
        <f t="shared" si="37"/>
        <v>4.2000000000000003E-2</v>
      </c>
      <c r="K466" s="329" t="str">
        <f t="shared" si="38"/>
        <v xml:space="preserve">RSN, </v>
      </c>
      <c r="L466" s="329"/>
      <c r="M466" s="358"/>
      <c r="N466" s="358"/>
      <c r="O466" s="358"/>
      <c r="P466" s="358"/>
      <c r="Q466" s="429"/>
      <c r="R466" s="329">
        <v>4.2000000000000003E-2</v>
      </c>
      <c r="S466" s="329"/>
      <c r="T466" s="329"/>
      <c r="U466" s="358"/>
      <c r="V466" s="358"/>
      <c r="W466" s="358"/>
      <c r="X466" s="358"/>
      <c r="Y466" s="358"/>
      <c r="Z466" s="358"/>
      <c r="AA466" s="358"/>
      <c r="AB466" s="358"/>
      <c r="AC466" s="358"/>
      <c r="AD466" s="358"/>
      <c r="AE466" s="358"/>
      <c r="AF466" s="358"/>
      <c r="AG466" s="358"/>
      <c r="AH466" s="358"/>
      <c r="AI466" s="358"/>
      <c r="AJ466" s="358"/>
      <c r="AK466" s="358"/>
      <c r="AL466" s="358"/>
      <c r="AM466" s="358"/>
      <c r="AN466" s="358"/>
      <c r="AO466" s="358"/>
      <c r="AP466" s="329" t="s">
        <v>362</v>
      </c>
      <c r="AQ466" s="422" t="s">
        <v>933</v>
      </c>
      <c r="AR466" s="422"/>
      <c r="AS466" s="422"/>
      <c r="AT466" s="423" t="s">
        <v>353</v>
      </c>
    </row>
    <row r="467" spans="1:46" ht="22.15" customHeight="1">
      <c r="A467" s="423">
        <f>IF(C467="",0,MAX($A$5:A466)+1)</f>
        <v>439</v>
      </c>
      <c r="B467" s="413"/>
      <c r="C467" s="427" t="s">
        <v>934</v>
      </c>
      <c r="D467" s="446" t="s">
        <v>115</v>
      </c>
      <c r="E467" s="329">
        <v>5.7000000000000002E-2</v>
      </c>
      <c r="F467" s="329"/>
      <c r="G467" s="329">
        <v>5.7000000000000002E-2</v>
      </c>
      <c r="H467" s="328">
        <f t="shared" si="35"/>
        <v>0</v>
      </c>
      <c r="I467" s="329">
        <f t="shared" si="36"/>
        <v>5.7000000000000002E-2</v>
      </c>
      <c r="J467" s="329">
        <f t="shared" si="37"/>
        <v>5.7000000000000002E-2</v>
      </c>
      <c r="K467" s="329" t="str">
        <f t="shared" si="38"/>
        <v xml:space="preserve">TSC, </v>
      </c>
      <c r="L467" s="329"/>
      <c r="M467" s="358"/>
      <c r="N467" s="358"/>
      <c r="O467" s="358"/>
      <c r="P467" s="358"/>
      <c r="Q467" s="429"/>
      <c r="R467" s="358"/>
      <c r="S467" s="358"/>
      <c r="T467" s="358"/>
      <c r="U467" s="358"/>
      <c r="V467" s="358"/>
      <c r="W467" s="358"/>
      <c r="X467" s="358"/>
      <c r="Y467" s="358"/>
      <c r="Z467" s="358">
        <v>5.7000000000000002E-2</v>
      </c>
      <c r="AA467" s="358"/>
      <c r="AB467" s="358"/>
      <c r="AC467" s="358"/>
      <c r="AD467" s="358"/>
      <c r="AE467" s="358"/>
      <c r="AF467" s="358"/>
      <c r="AG467" s="358"/>
      <c r="AH467" s="358"/>
      <c r="AI467" s="358"/>
      <c r="AJ467" s="358"/>
      <c r="AK467" s="358"/>
      <c r="AL467" s="358"/>
      <c r="AM467" s="358"/>
      <c r="AN467" s="358"/>
      <c r="AO467" s="358"/>
      <c r="AP467" s="329" t="s">
        <v>362</v>
      </c>
      <c r="AQ467" s="422" t="s">
        <v>935</v>
      </c>
      <c r="AR467" s="422"/>
      <c r="AS467" s="422"/>
      <c r="AT467" s="423" t="s">
        <v>353</v>
      </c>
    </row>
    <row r="468" spans="1:46" ht="22.15" customHeight="1">
      <c r="A468" s="423">
        <f>IF(C468="",0,MAX($A$5:A467)+1)</f>
        <v>440</v>
      </c>
      <c r="B468" s="422">
        <v>28</v>
      </c>
      <c r="C468" s="427" t="s">
        <v>936</v>
      </c>
      <c r="D468" s="422" t="s">
        <v>115</v>
      </c>
      <c r="E468" s="429">
        <v>0.5</v>
      </c>
      <c r="F468" s="429"/>
      <c r="G468" s="429"/>
      <c r="H468" s="328">
        <f t="shared" si="35"/>
        <v>0</v>
      </c>
      <c r="I468" s="329">
        <f t="shared" si="36"/>
        <v>0.5</v>
      </c>
      <c r="J468" s="329">
        <f t="shared" si="37"/>
        <v>0.5</v>
      </c>
      <c r="K468" s="329" t="str">
        <f t="shared" si="38"/>
        <v xml:space="preserve">LUC, </v>
      </c>
      <c r="L468" s="429">
        <v>0.5</v>
      </c>
      <c r="M468" s="429"/>
      <c r="N468" s="429"/>
      <c r="O468" s="429"/>
      <c r="P468" s="429"/>
      <c r="Q468" s="429"/>
      <c r="R468" s="429"/>
      <c r="S468" s="429"/>
      <c r="T468" s="429"/>
      <c r="U468" s="429"/>
      <c r="V468" s="429"/>
      <c r="W468" s="429"/>
      <c r="X468" s="429"/>
      <c r="Y468" s="429"/>
      <c r="Z468" s="429"/>
      <c r="AA468" s="429"/>
      <c r="AB468" s="429"/>
      <c r="AC468" s="429"/>
      <c r="AD468" s="429"/>
      <c r="AE468" s="429"/>
      <c r="AF468" s="429"/>
      <c r="AG468" s="429"/>
      <c r="AH468" s="429"/>
      <c r="AI468" s="429"/>
      <c r="AJ468" s="429"/>
      <c r="AK468" s="429"/>
      <c r="AL468" s="429"/>
      <c r="AM468" s="429"/>
      <c r="AN468" s="429"/>
      <c r="AO468" s="429"/>
      <c r="AP468" s="429" t="s">
        <v>362</v>
      </c>
      <c r="AQ468" s="422"/>
      <c r="AR468" s="422"/>
      <c r="AS468" s="422"/>
      <c r="AT468" s="423" t="s">
        <v>353</v>
      </c>
    </row>
    <row r="469" spans="1:46" ht="22.15" customHeight="1">
      <c r="A469" s="423">
        <f>IF(C469="",0,MAX($A$5:A468)+1)</f>
        <v>441</v>
      </c>
      <c r="B469" s="413"/>
      <c r="C469" s="363" t="s">
        <v>937</v>
      </c>
      <c r="D469" s="337" t="s">
        <v>115</v>
      </c>
      <c r="E469" s="334">
        <v>0.05</v>
      </c>
      <c r="F469" s="329"/>
      <c r="G469" s="334">
        <v>0.05</v>
      </c>
      <c r="H469" s="328">
        <f t="shared" si="35"/>
        <v>0</v>
      </c>
      <c r="I469" s="329">
        <f t="shared" si="36"/>
        <v>0.05</v>
      </c>
      <c r="J469" s="329">
        <f t="shared" si="37"/>
        <v>0.05</v>
      </c>
      <c r="K469" s="329" t="str">
        <f t="shared" si="38"/>
        <v xml:space="preserve">HNK, </v>
      </c>
      <c r="L469" s="329"/>
      <c r="M469" s="334"/>
      <c r="N469" s="334"/>
      <c r="O469" s="334">
        <v>0.05</v>
      </c>
      <c r="P469" s="334"/>
      <c r="Q469" s="333"/>
      <c r="R469" s="333"/>
      <c r="S469" s="334"/>
      <c r="T469" s="334"/>
      <c r="U469" s="334"/>
      <c r="V469" s="334"/>
      <c r="W469" s="334"/>
      <c r="X469" s="334"/>
      <c r="Y469" s="334"/>
      <c r="Z469" s="334"/>
      <c r="AA469" s="334"/>
      <c r="AB469" s="334"/>
      <c r="AC469" s="334"/>
      <c r="AD469" s="334"/>
      <c r="AE469" s="334"/>
      <c r="AF469" s="334"/>
      <c r="AG469" s="334"/>
      <c r="AH469" s="334"/>
      <c r="AI469" s="334"/>
      <c r="AJ469" s="334"/>
      <c r="AK469" s="334"/>
      <c r="AL469" s="334"/>
      <c r="AM469" s="334"/>
      <c r="AN469" s="334"/>
      <c r="AO469" s="334"/>
      <c r="AP469" s="334" t="s">
        <v>364</v>
      </c>
      <c r="AQ469" s="422" t="s">
        <v>938</v>
      </c>
      <c r="AR469" s="391"/>
      <c r="AS469" s="422"/>
      <c r="AT469" s="384" t="s">
        <v>353</v>
      </c>
    </row>
    <row r="470" spans="1:46" ht="22.15" customHeight="1">
      <c r="A470" s="423">
        <f>IF(C470="",0,MAX($A$5:A469)+1)</f>
        <v>442</v>
      </c>
      <c r="B470" s="389"/>
      <c r="C470" s="363" t="s">
        <v>939</v>
      </c>
      <c r="D470" s="337" t="s">
        <v>115</v>
      </c>
      <c r="E470" s="334">
        <v>0.05</v>
      </c>
      <c r="F470" s="329"/>
      <c r="G470" s="334">
        <v>0.05</v>
      </c>
      <c r="H470" s="328">
        <f t="shared" si="35"/>
        <v>0</v>
      </c>
      <c r="I470" s="329">
        <f t="shared" si="36"/>
        <v>0.05</v>
      </c>
      <c r="J470" s="329">
        <f t="shared" si="37"/>
        <v>0.05</v>
      </c>
      <c r="K470" s="329" t="str">
        <f t="shared" si="38"/>
        <v xml:space="preserve">HNK, </v>
      </c>
      <c r="L470" s="329"/>
      <c r="M470" s="334"/>
      <c r="N470" s="334"/>
      <c r="O470" s="334">
        <v>0.05</v>
      </c>
      <c r="P470" s="334"/>
      <c r="Q470" s="333"/>
      <c r="R470" s="333"/>
      <c r="S470" s="334"/>
      <c r="T470" s="334"/>
      <c r="U470" s="334"/>
      <c r="V470" s="334"/>
      <c r="W470" s="334"/>
      <c r="X470" s="334"/>
      <c r="Y470" s="334"/>
      <c r="Z470" s="334"/>
      <c r="AA470" s="334"/>
      <c r="AB470" s="334"/>
      <c r="AC470" s="334"/>
      <c r="AD470" s="334"/>
      <c r="AE470" s="334"/>
      <c r="AF470" s="334"/>
      <c r="AG470" s="334"/>
      <c r="AH470" s="334"/>
      <c r="AI470" s="334"/>
      <c r="AJ470" s="334"/>
      <c r="AK470" s="334"/>
      <c r="AL470" s="334"/>
      <c r="AM470" s="334"/>
      <c r="AN470" s="334"/>
      <c r="AO470" s="334"/>
      <c r="AP470" s="334" t="s">
        <v>364</v>
      </c>
      <c r="AQ470" s="422" t="s">
        <v>940</v>
      </c>
      <c r="AR470" s="391"/>
      <c r="AS470" s="422"/>
      <c r="AT470" s="384" t="s">
        <v>353</v>
      </c>
    </row>
    <row r="471" spans="1:46" ht="22.15" customHeight="1">
      <c r="A471" s="423">
        <f>IF(C471="",0,MAX($A$5:A470)+1)</f>
        <v>443</v>
      </c>
      <c r="B471" s="413">
        <v>9</v>
      </c>
      <c r="C471" s="427" t="s">
        <v>941</v>
      </c>
      <c r="D471" s="422" t="s">
        <v>115</v>
      </c>
      <c r="E471" s="429">
        <v>0.13</v>
      </c>
      <c r="F471" s="429"/>
      <c r="G471" s="429"/>
      <c r="H471" s="328">
        <f t="shared" si="35"/>
        <v>0</v>
      </c>
      <c r="I471" s="329">
        <f t="shared" si="36"/>
        <v>0.13</v>
      </c>
      <c r="J471" s="329">
        <f t="shared" si="37"/>
        <v>0.13</v>
      </c>
      <c r="K471" s="329" t="str">
        <f t="shared" si="38"/>
        <v xml:space="preserve">RSN, CSD, </v>
      </c>
      <c r="L471" s="429"/>
      <c r="M471" s="429"/>
      <c r="N471" s="429"/>
      <c r="O471" s="429"/>
      <c r="P471" s="429"/>
      <c r="Q471" s="333"/>
      <c r="R471" s="333">
        <v>7.0000000000000007E-2</v>
      </c>
      <c r="S471" s="429"/>
      <c r="T471" s="429"/>
      <c r="U471" s="429"/>
      <c r="V471" s="429"/>
      <c r="W471" s="429"/>
      <c r="X471" s="429"/>
      <c r="Y471" s="429"/>
      <c r="Z471" s="429"/>
      <c r="AA471" s="429"/>
      <c r="AB471" s="429"/>
      <c r="AC471" s="429"/>
      <c r="AD471" s="429"/>
      <c r="AE471" s="429"/>
      <c r="AF471" s="429"/>
      <c r="AG471" s="429"/>
      <c r="AH471" s="429"/>
      <c r="AI471" s="429"/>
      <c r="AJ471" s="429"/>
      <c r="AK471" s="429"/>
      <c r="AL471" s="429">
        <v>0.06</v>
      </c>
      <c r="AM471" s="429"/>
      <c r="AN471" s="429"/>
      <c r="AO471" s="429"/>
      <c r="AP471" s="429" t="s">
        <v>364</v>
      </c>
      <c r="AQ471" s="422"/>
      <c r="AR471" s="422"/>
      <c r="AS471" s="422"/>
      <c r="AT471" s="422" t="s">
        <v>345</v>
      </c>
    </row>
    <row r="472" spans="1:46" ht="22.15" customHeight="1">
      <c r="A472" s="423">
        <f>IF(C472="",0,MAX($A$5:A471)+1)</f>
        <v>444</v>
      </c>
      <c r="B472" s="413">
        <v>15</v>
      </c>
      <c r="C472" s="427" t="s">
        <v>942</v>
      </c>
      <c r="D472" s="422" t="s">
        <v>115</v>
      </c>
      <c r="E472" s="429">
        <v>0.1065</v>
      </c>
      <c r="F472" s="429">
        <v>6.08E-2</v>
      </c>
      <c r="G472" s="429"/>
      <c r="H472" s="328">
        <f t="shared" si="35"/>
        <v>0</v>
      </c>
      <c r="I472" s="329">
        <f t="shared" si="36"/>
        <v>0.1065</v>
      </c>
      <c r="J472" s="329">
        <f t="shared" si="37"/>
        <v>4.5699999999999998E-2</v>
      </c>
      <c r="K472" s="329" t="str">
        <f t="shared" si="38"/>
        <v xml:space="preserve">CSD, </v>
      </c>
      <c r="L472" s="429"/>
      <c r="M472" s="429"/>
      <c r="N472" s="429"/>
      <c r="O472" s="429"/>
      <c r="P472" s="429"/>
      <c r="Q472" s="333"/>
      <c r="R472" s="333"/>
      <c r="S472" s="429"/>
      <c r="T472" s="429"/>
      <c r="U472" s="429"/>
      <c r="V472" s="429"/>
      <c r="W472" s="429"/>
      <c r="X472" s="429"/>
      <c r="Y472" s="429"/>
      <c r="Z472" s="429"/>
      <c r="AA472" s="429"/>
      <c r="AB472" s="429"/>
      <c r="AC472" s="429"/>
      <c r="AD472" s="429"/>
      <c r="AE472" s="429"/>
      <c r="AF472" s="429"/>
      <c r="AG472" s="429"/>
      <c r="AH472" s="429"/>
      <c r="AI472" s="429"/>
      <c r="AJ472" s="429"/>
      <c r="AK472" s="429"/>
      <c r="AL472" s="429">
        <v>4.5699999999999998E-2</v>
      </c>
      <c r="AM472" s="429"/>
      <c r="AN472" s="429"/>
      <c r="AO472" s="429"/>
      <c r="AP472" s="429" t="s">
        <v>364</v>
      </c>
      <c r="AQ472" s="422"/>
      <c r="AR472" s="422"/>
      <c r="AS472" s="422"/>
      <c r="AT472" s="422" t="s">
        <v>345</v>
      </c>
    </row>
    <row r="473" spans="1:46" ht="22.15" customHeight="1">
      <c r="A473" s="423">
        <f>IF(C473="",0,MAX($A$5:A472)+1)</f>
        <v>445</v>
      </c>
      <c r="B473" s="423">
        <v>22</v>
      </c>
      <c r="C473" s="332" t="s">
        <v>943</v>
      </c>
      <c r="D473" s="423" t="s">
        <v>115</v>
      </c>
      <c r="E473" s="429">
        <v>2.9100000000000001E-2</v>
      </c>
      <c r="F473" s="429">
        <v>1.9099999999999999E-2</v>
      </c>
      <c r="G473" s="429"/>
      <c r="H473" s="328">
        <f t="shared" si="35"/>
        <v>0</v>
      </c>
      <c r="I473" s="329">
        <f t="shared" si="36"/>
        <v>2.9100000000000001E-2</v>
      </c>
      <c r="J473" s="329">
        <f t="shared" si="37"/>
        <v>0.01</v>
      </c>
      <c r="K473" s="329" t="str">
        <f t="shared" si="38"/>
        <v xml:space="preserve">LUK, </v>
      </c>
      <c r="L473" s="429"/>
      <c r="M473" s="429">
        <v>0.01</v>
      </c>
      <c r="N473" s="429"/>
      <c r="O473" s="429"/>
      <c r="P473" s="429"/>
      <c r="Q473" s="333"/>
      <c r="R473" s="333"/>
      <c r="S473" s="429"/>
      <c r="T473" s="429"/>
      <c r="U473" s="429"/>
      <c r="V473" s="429"/>
      <c r="W473" s="429"/>
      <c r="X473" s="429"/>
      <c r="Y473" s="429"/>
      <c r="Z473" s="429"/>
      <c r="AA473" s="429"/>
      <c r="AB473" s="429"/>
      <c r="AC473" s="429"/>
      <c r="AD473" s="429"/>
      <c r="AE473" s="429"/>
      <c r="AF473" s="429"/>
      <c r="AG473" s="429"/>
      <c r="AH473" s="429"/>
      <c r="AI473" s="429"/>
      <c r="AJ473" s="429"/>
      <c r="AK473" s="429"/>
      <c r="AL473" s="429"/>
      <c r="AM473" s="429"/>
      <c r="AN473" s="429"/>
      <c r="AO473" s="429"/>
      <c r="AP473" s="429" t="s">
        <v>368</v>
      </c>
      <c r="AQ473" s="384"/>
      <c r="AR473" s="422"/>
      <c r="AS473" s="422"/>
      <c r="AT473" s="422" t="s">
        <v>345</v>
      </c>
    </row>
    <row r="474" spans="1:46" ht="22.15" customHeight="1">
      <c r="A474" s="423">
        <f>IF(C474="",0,MAX($A$5:A473)+1)</f>
        <v>446</v>
      </c>
      <c r="B474" s="423">
        <v>23</v>
      </c>
      <c r="C474" s="332" t="s">
        <v>944</v>
      </c>
      <c r="D474" s="423" t="s">
        <v>115</v>
      </c>
      <c r="E474" s="429">
        <v>4.5200000000000004E-2</v>
      </c>
      <c r="F474" s="429">
        <v>3.5200000000000002E-2</v>
      </c>
      <c r="G474" s="429"/>
      <c r="H474" s="328">
        <f t="shared" si="35"/>
        <v>0</v>
      </c>
      <c r="I474" s="329">
        <f t="shared" si="36"/>
        <v>4.5200000000000004E-2</v>
      </c>
      <c r="J474" s="329">
        <f t="shared" si="37"/>
        <v>0.01</v>
      </c>
      <c r="K474" s="329" t="str">
        <f t="shared" si="38"/>
        <v xml:space="preserve">LUK, </v>
      </c>
      <c r="L474" s="429"/>
      <c r="M474" s="429">
        <v>0.01</v>
      </c>
      <c r="N474" s="429"/>
      <c r="O474" s="429"/>
      <c r="P474" s="429"/>
      <c r="Q474" s="333"/>
      <c r="R474" s="333"/>
      <c r="S474" s="429"/>
      <c r="T474" s="429"/>
      <c r="U474" s="429"/>
      <c r="V474" s="429"/>
      <c r="W474" s="429"/>
      <c r="X474" s="429"/>
      <c r="Y474" s="429"/>
      <c r="Z474" s="429"/>
      <c r="AA474" s="429"/>
      <c r="AB474" s="429"/>
      <c r="AC474" s="429"/>
      <c r="AD474" s="429"/>
      <c r="AE474" s="429"/>
      <c r="AF474" s="429"/>
      <c r="AG474" s="429"/>
      <c r="AH474" s="429"/>
      <c r="AI474" s="429"/>
      <c r="AJ474" s="429"/>
      <c r="AK474" s="429"/>
      <c r="AL474" s="429"/>
      <c r="AM474" s="429"/>
      <c r="AN474" s="429"/>
      <c r="AO474" s="429"/>
      <c r="AP474" s="429" t="s">
        <v>368</v>
      </c>
      <c r="AQ474" s="384"/>
      <c r="AR474" s="422"/>
      <c r="AS474" s="422"/>
      <c r="AT474" s="422" t="s">
        <v>345</v>
      </c>
    </row>
    <row r="475" spans="1:46" ht="22.15" customHeight="1">
      <c r="A475" s="423">
        <f>IF(C475="",0,MAX($A$5:A474)+1)</f>
        <v>447</v>
      </c>
      <c r="B475" s="423">
        <v>24</v>
      </c>
      <c r="C475" s="332" t="s">
        <v>945</v>
      </c>
      <c r="D475" s="423" t="s">
        <v>115</v>
      </c>
      <c r="E475" s="429">
        <v>4.0099999999999997E-2</v>
      </c>
      <c r="F475" s="429"/>
      <c r="G475" s="429"/>
      <c r="H475" s="328">
        <f t="shared" si="35"/>
        <v>0</v>
      </c>
      <c r="I475" s="329">
        <f t="shared" si="36"/>
        <v>4.0099999999999997E-2</v>
      </c>
      <c r="J475" s="329">
        <f t="shared" si="37"/>
        <v>4.0099999999999997E-2</v>
      </c>
      <c r="K475" s="329" t="str">
        <f t="shared" si="38"/>
        <v xml:space="preserve">CSD, </v>
      </c>
      <c r="L475" s="429"/>
      <c r="M475" s="429"/>
      <c r="N475" s="429"/>
      <c r="O475" s="429"/>
      <c r="P475" s="429"/>
      <c r="Q475" s="333"/>
      <c r="R475" s="333"/>
      <c r="S475" s="429"/>
      <c r="T475" s="429"/>
      <c r="U475" s="429"/>
      <c r="V475" s="429"/>
      <c r="W475" s="429"/>
      <c r="X475" s="429"/>
      <c r="Y475" s="429"/>
      <c r="Z475" s="429"/>
      <c r="AA475" s="429"/>
      <c r="AB475" s="429"/>
      <c r="AC475" s="429"/>
      <c r="AD475" s="429"/>
      <c r="AE475" s="429"/>
      <c r="AF475" s="429"/>
      <c r="AG475" s="429"/>
      <c r="AH475" s="429"/>
      <c r="AI475" s="429"/>
      <c r="AJ475" s="429"/>
      <c r="AK475" s="429"/>
      <c r="AL475" s="429">
        <v>4.0099999999999997E-2</v>
      </c>
      <c r="AM475" s="429"/>
      <c r="AN475" s="429"/>
      <c r="AO475" s="429"/>
      <c r="AP475" s="429" t="s">
        <v>368</v>
      </c>
      <c r="AQ475" s="384"/>
      <c r="AR475" s="422"/>
      <c r="AS475" s="422"/>
      <c r="AT475" s="422" t="s">
        <v>345</v>
      </c>
    </row>
    <row r="476" spans="1:46" ht="22.15" customHeight="1">
      <c r="A476" s="423">
        <f>IF(C476="",0,MAX($A$5:A475)+1)</f>
        <v>448</v>
      </c>
      <c r="B476" s="423">
        <v>25</v>
      </c>
      <c r="C476" s="332" t="s">
        <v>879</v>
      </c>
      <c r="D476" s="423" t="s">
        <v>115</v>
      </c>
      <c r="E476" s="429">
        <v>0.12</v>
      </c>
      <c r="F476" s="429"/>
      <c r="G476" s="429"/>
      <c r="H476" s="328">
        <f t="shared" si="35"/>
        <v>0</v>
      </c>
      <c r="I476" s="329">
        <f t="shared" si="36"/>
        <v>0.12</v>
      </c>
      <c r="J476" s="329">
        <f t="shared" si="37"/>
        <v>0.12</v>
      </c>
      <c r="K476" s="329" t="str">
        <f t="shared" si="38"/>
        <v xml:space="preserve">RST, </v>
      </c>
      <c r="L476" s="429"/>
      <c r="M476" s="429"/>
      <c r="N476" s="429"/>
      <c r="O476" s="429"/>
      <c r="P476" s="429"/>
      <c r="Q476" s="333"/>
      <c r="R476" s="333"/>
      <c r="S476" s="429">
        <v>0.12</v>
      </c>
      <c r="T476" s="429"/>
      <c r="U476" s="429"/>
      <c r="V476" s="429"/>
      <c r="W476" s="429"/>
      <c r="X476" s="429"/>
      <c r="Y476" s="429"/>
      <c r="Z476" s="429"/>
      <c r="AA476" s="429"/>
      <c r="AB476" s="429"/>
      <c r="AC476" s="429"/>
      <c r="AD476" s="429"/>
      <c r="AE476" s="429"/>
      <c r="AF476" s="429"/>
      <c r="AG476" s="429"/>
      <c r="AH476" s="429"/>
      <c r="AI476" s="429"/>
      <c r="AJ476" s="429"/>
      <c r="AK476" s="429"/>
      <c r="AL476" s="429"/>
      <c r="AM476" s="429"/>
      <c r="AN476" s="429"/>
      <c r="AO476" s="429"/>
      <c r="AP476" s="429" t="s">
        <v>368</v>
      </c>
      <c r="AQ476" s="384"/>
      <c r="AR476" s="422"/>
      <c r="AS476" s="422"/>
      <c r="AT476" s="422" t="s">
        <v>345</v>
      </c>
    </row>
    <row r="477" spans="1:46" ht="22.15" customHeight="1">
      <c r="A477" s="423">
        <f>IF(C477="",0,MAX($A$5:A476)+1)</f>
        <v>449</v>
      </c>
      <c r="B477" s="423">
        <v>27</v>
      </c>
      <c r="C477" s="332" t="s">
        <v>946</v>
      </c>
      <c r="D477" s="423" t="s">
        <v>115</v>
      </c>
      <c r="E477" s="429">
        <v>6.4000000000000001E-2</v>
      </c>
      <c r="F477" s="429"/>
      <c r="G477" s="429"/>
      <c r="H477" s="328">
        <f t="shared" si="35"/>
        <v>0</v>
      </c>
      <c r="I477" s="329">
        <f t="shared" si="36"/>
        <v>6.4000000000000001E-2</v>
      </c>
      <c r="J477" s="329">
        <f t="shared" si="37"/>
        <v>6.4000000000000001E-2</v>
      </c>
      <c r="K477" s="329" t="str">
        <f t="shared" si="38"/>
        <v xml:space="preserve">ONT, </v>
      </c>
      <c r="L477" s="429"/>
      <c r="M477" s="429"/>
      <c r="N477" s="429"/>
      <c r="O477" s="429"/>
      <c r="P477" s="429"/>
      <c r="Q477" s="333"/>
      <c r="R477" s="333"/>
      <c r="S477" s="429"/>
      <c r="T477" s="429"/>
      <c r="U477" s="429"/>
      <c r="V477" s="429"/>
      <c r="W477" s="429"/>
      <c r="X477" s="429">
        <v>6.4000000000000001E-2</v>
      </c>
      <c r="Y477" s="429"/>
      <c r="Z477" s="429"/>
      <c r="AA477" s="429"/>
      <c r="AB477" s="429"/>
      <c r="AC477" s="429"/>
      <c r="AD477" s="429"/>
      <c r="AE477" s="429"/>
      <c r="AF477" s="429"/>
      <c r="AG477" s="429"/>
      <c r="AH477" s="429"/>
      <c r="AI477" s="429"/>
      <c r="AJ477" s="429"/>
      <c r="AK477" s="429"/>
      <c r="AL477" s="429"/>
      <c r="AM477" s="429"/>
      <c r="AN477" s="429"/>
      <c r="AO477" s="429"/>
      <c r="AP477" s="429" t="s">
        <v>368</v>
      </c>
      <c r="AQ477" s="384"/>
      <c r="AR477" s="422"/>
      <c r="AS477" s="422"/>
      <c r="AT477" s="422" t="s">
        <v>345</v>
      </c>
    </row>
    <row r="478" spans="1:46" ht="22.15" customHeight="1">
      <c r="A478" s="423">
        <f>IF(C478="",0,MAX($A$5:A477)+1)</f>
        <v>450</v>
      </c>
      <c r="B478" s="423">
        <v>28</v>
      </c>
      <c r="C478" s="332" t="s">
        <v>947</v>
      </c>
      <c r="D478" s="423" t="s">
        <v>115</v>
      </c>
      <c r="E478" s="429">
        <v>5.9799999999999999E-2</v>
      </c>
      <c r="F478" s="429"/>
      <c r="G478" s="429"/>
      <c r="H478" s="328">
        <f t="shared" si="35"/>
        <v>0</v>
      </c>
      <c r="I478" s="329">
        <f t="shared" si="36"/>
        <v>5.9799999999999999E-2</v>
      </c>
      <c r="J478" s="329">
        <f t="shared" si="37"/>
        <v>5.9799999999999999E-2</v>
      </c>
      <c r="K478" s="329" t="str">
        <f t="shared" si="38"/>
        <v xml:space="preserve">CSD, </v>
      </c>
      <c r="L478" s="429"/>
      <c r="M478" s="429"/>
      <c r="N478" s="429"/>
      <c r="O478" s="429"/>
      <c r="P478" s="429"/>
      <c r="Q478" s="333"/>
      <c r="R478" s="333"/>
      <c r="S478" s="429"/>
      <c r="T478" s="429"/>
      <c r="U478" s="429"/>
      <c r="V478" s="429"/>
      <c r="W478" s="429"/>
      <c r="X478" s="429"/>
      <c r="Y478" s="429"/>
      <c r="Z478" s="429"/>
      <c r="AA478" s="429"/>
      <c r="AB478" s="429"/>
      <c r="AC478" s="429"/>
      <c r="AD478" s="429"/>
      <c r="AE478" s="429"/>
      <c r="AF478" s="429"/>
      <c r="AG478" s="429"/>
      <c r="AH478" s="429"/>
      <c r="AI478" s="429"/>
      <c r="AJ478" s="429"/>
      <c r="AK478" s="429"/>
      <c r="AL478" s="429">
        <v>5.9799999999999999E-2</v>
      </c>
      <c r="AM478" s="429"/>
      <c r="AN478" s="429"/>
      <c r="AO478" s="429"/>
      <c r="AP478" s="429" t="s">
        <v>368</v>
      </c>
      <c r="AQ478" s="384"/>
      <c r="AR478" s="422"/>
      <c r="AS478" s="422"/>
      <c r="AT478" s="422" t="s">
        <v>345</v>
      </c>
    </row>
    <row r="479" spans="1:46" ht="22.15" customHeight="1">
      <c r="A479" s="423">
        <f>IF(C479="",0,MAX($A$5:A478)+1)</f>
        <v>451</v>
      </c>
      <c r="B479" s="423">
        <v>29</v>
      </c>
      <c r="C479" s="332" t="s">
        <v>948</v>
      </c>
      <c r="D479" s="423" t="s">
        <v>115</v>
      </c>
      <c r="E479" s="429">
        <v>9.01E-2</v>
      </c>
      <c r="F479" s="429"/>
      <c r="G479" s="429"/>
      <c r="H479" s="328">
        <f t="shared" si="35"/>
        <v>0</v>
      </c>
      <c r="I479" s="329">
        <f t="shared" si="36"/>
        <v>9.01E-2</v>
      </c>
      <c r="J479" s="329">
        <f t="shared" si="37"/>
        <v>9.01E-2</v>
      </c>
      <c r="K479" s="329" t="str">
        <f t="shared" si="38"/>
        <v xml:space="preserve">LUK, DGD, </v>
      </c>
      <c r="L479" s="429"/>
      <c r="M479" s="429">
        <v>0.02</v>
      </c>
      <c r="N479" s="429"/>
      <c r="O479" s="429"/>
      <c r="P479" s="429"/>
      <c r="Q479" s="333"/>
      <c r="R479" s="333"/>
      <c r="S479" s="429"/>
      <c r="T479" s="429"/>
      <c r="U479" s="429"/>
      <c r="V479" s="429"/>
      <c r="W479" s="429"/>
      <c r="X479" s="429"/>
      <c r="Y479" s="429"/>
      <c r="Z479" s="429"/>
      <c r="AA479" s="429"/>
      <c r="AB479" s="429"/>
      <c r="AC479" s="429"/>
      <c r="AD479" s="429"/>
      <c r="AE479" s="429"/>
      <c r="AF479" s="429"/>
      <c r="AG479" s="429"/>
      <c r="AH479" s="429">
        <v>7.0099999999999996E-2</v>
      </c>
      <c r="AI479" s="429"/>
      <c r="AJ479" s="429"/>
      <c r="AK479" s="429"/>
      <c r="AL479" s="429"/>
      <c r="AM479" s="429"/>
      <c r="AN479" s="429"/>
      <c r="AO479" s="429"/>
      <c r="AP479" s="429" t="s">
        <v>368</v>
      </c>
      <c r="AQ479" s="384"/>
      <c r="AR479" s="422"/>
      <c r="AS479" s="422"/>
      <c r="AT479" s="422" t="s">
        <v>345</v>
      </c>
    </row>
    <row r="480" spans="1:46" ht="22.15" customHeight="1">
      <c r="A480" s="423">
        <f>IF(C480="",0,MAX($A$5:A479)+1)</f>
        <v>452</v>
      </c>
      <c r="B480" s="413">
        <v>11</v>
      </c>
      <c r="C480" s="427" t="s">
        <v>949</v>
      </c>
      <c r="D480" s="422" t="s">
        <v>115</v>
      </c>
      <c r="E480" s="429">
        <v>0.29830000000000001</v>
      </c>
      <c r="F480" s="429"/>
      <c r="G480" s="429"/>
      <c r="H480" s="328">
        <f t="shared" si="35"/>
        <v>0</v>
      </c>
      <c r="I480" s="329">
        <f t="shared" si="36"/>
        <v>0.29830000000000001</v>
      </c>
      <c r="J480" s="329">
        <f t="shared" si="37"/>
        <v>0.29830000000000001</v>
      </c>
      <c r="K480" s="329" t="str">
        <f t="shared" si="38"/>
        <v xml:space="preserve">RPH, </v>
      </c>
      <c r="L480" s="429"/>
      <c r="M480" s="429"/>
      <c r="N480" s="429"/>
      <c r="O480" s="429"/>
      <c r="P480" s="429"/>
      <c r="Q480" s="429"/>
      <c r="R480" s="429"/>
      <c r="S480" s="429"/>
      <c r="T480" s="429"/>
      <c r="U480" s="429">
        <v>0.29830000000000001</v>
      </c>
      <c r="V480" s="429"/>
      <c r="W480" s="429"/>
      <c r="X480" s="429"/>
      <c r="Y480" s="429"/>
      <c r="Z480" s="429"/>
      <c r="AA480" s="429"/>
      <c r="AB480" s="429"/>
      <c r="AC480" s="429"/>
      <c r="AD480" s="429"/>
      <c r="AE480" s="429"/>
      <c r="AF480" s="429"/>
      <c r="AG480" s="429"/>
      <c r="AH480" s="429"/>
      <c r="AI480" s="429"/>
      <c r="AJ480" s="429"/>
      <c r="AK480" s="429"/>
      <c r="AL480" s="429"/>
      <c r="AM480" s="429"/>
      <c r="AN480" s="429"/>
      <c r="AO480" s="429"/>
      <c r="AP480" s="429" t="s">
        <v>371</v>
      </c>
      <c r="AQ480" s="422"/>
      <c r="AR480" s="422"/>
      <c r="AS480" s="422"/>
      <c r="AT480" s="422" t="s">
        <v>345</v>
      </c>
    </row>
    <row r="481" spans="1:46" ht="22.15" customHeight="1">
      <c r="A481" s="423">
        <f>IF(C481="",0,MAX($A$5:A480)+1)</f>
        <v>453</v>
      </c>
      <c r="B481" s="422">
        <v>14</v>
      </c>
      <c r="C481" s="427" t="s">
        <v>950</v>
      </c>
      <c r="D481" s="422" t="s">
        <v>115</v>
      </c>
      <c r="E481" s="429">
        <v>3.5700000000000003E-2</v>
      </c>
      <c r="F481" s="429"/>
      <c r="G481" s="429"/>
      <c r="H481" s="328">
        <f t="shared" si="35"/>
        <v>0</v>
      </c>
      <c r="I481" s="329">
        <f t="shared" si="36"/>
        <v>3.5700000000000003E-2</v>
      </c>
      <c r="J481" s="329">
        <f t="shared" si="37"/>
        <v>3.5700000000000003E-2</v>
      </c>
      <c r="K481" s="329" t="str">
        <f t="shared" si="38"/>
        <v xml:space="preserve">HNK, </v>
      </c>
      <c r="L481" s="429"/>
      <c r="M481" s="429"/>
      <c r="N481" s="429"/>
      <c r="O481" s="429">
        <v>3.5700000000000003E-2</v>
      </c>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t="s">
        <v>373</v>
      </c>
      <c r="AQ481" s="422"/>
      <c r="AR481" s="422"/>
      <c r="AS481" s="422"/>
      <c r="AT481" s="422" t="s">
        <v>345</v>
      </c>
    </row>
    <row r="482" spans="1:46" ht="22.15" customHeight="1">
      <c r="A482" s="423">
        <f>IF(C482="",0,MAX($A$5:A481)+1)</f>
        <v>454</v>
      </c>
      <c r="B482" s="422">
        <v>36</v>
      </c>
      <c r="C482" s="427" t="s">
        <v>951</v>
      </c>
      <c r="D482" s="422" t="s">
        <v>115</v>
      </c>
      <c r="E482" s="429">
        <v>6.2799999999999995E-2</v>
      </c>
      <c r="F482" s="429"/>
      <c r="G482" s="429"/>
      <c r="H482" s="328">
        <f t="shared" si="35"/>
        <v>0</v>
      </c>
      <c r="I482" s="329">
        <f t="shared" si="36"/>
        <v>6.2799999999999995E-2</v>
      </c>
      <c r="J482" s="329">
        <f t="shared" si="37"/>
        <v>6.2799999999999995E-2</v>
      </c>
      <c r="K482" s="329" t="str">
        <f t="shared" si="38"/>
        <v xml:space="preserve">RSN, </v>
      </c>
      <c r="L482" s="429"/>
      <c r="M482" s="429"/>
      <c r="N482" s="429"/>
      <c r="O482" s="429"/>
      <c r="P482" s="429"/>
      <c r="Q482" s="333"/>
      <c r="R482" s="333">
        <v>6.2799999999999995E-2</v>
      </c>
      <c r="S482" s="429"/>
      <c r="T482" s="429"/>
      <c r="U482" s="429"/>
      <c r="V482" s="429"/>
      <c r="W482" s="429"/>
      <c r="X482" s="429"/>
      <c r="Y482" s="429"/>
      <c r="Z482" s="429"/>
      <c r="AA482" s="429"/>
      <c r="AB482" s="429"/>
      <c r="AC482" s="429"/>
      <c r="AD482" s="429"/>
      <c r="AE482" s="429"/>
      <c r="AF482" s="429"/>
      <c r="AG482" s="429"/>
      <c r="AH482" s="429"/>
      <c r="AI482" s="429"/>
      <c r="AJ482" s="429"/>
      <c r="AK482" s="429"/>
      <c r="AL482" s="429"/>
      <c r="AM482" s="429"/>
      <c r="AN482" s="429"/>
      <c r="AO482" s="429"/>
      <c r="AP482" s="429" t="s">
        <v>373</v>
      </c>
      <c r="AQ482" s="422"/>
      <c r="AR482" s="422"/>
      <c r="AS482" s="422"/>
      <c r="AT482" s="422" t="s">
        <v>345</v>
      </c>
    </row>
    <row r="483" spans="1:46" ht="22.15" customHeight="1">
      <c r="A483" s="423">
        <f>IF(C483="",0,MAX($A$5:A482)+1)</f>
        <v>455</v>
      </c>
      <c r="B483" s="413"/>
      <c r="C483" s="357" t="s">
        <v>952</v>
      </c>
      <c r="D483" s="446" t="s">
        <v>115</v>
      </c>
      <c r="E483" s="429">
        <v>0.5</v>
      </c>
      <c r="F483" s="329"/>
      <c r="G483" s="329">
        <v>0.5</v>
      </c>
      <c r="H483" s="328">
        <f t="shared" si="35"/>
        <v>0</v>
      </c>
      <c r="I483" s="329">
        <f t="shared" si="36"/>
        <v>0.5</v>
      </c>
      <c r="J483" s="329">
        <f t="shared" si="37"/>
        <v>0.5</v>
      </c>
      <c r="K483" s="329" t="str">
        <f t="shared" si="38"/>
        <v xml:space="preserve">HNK, </v>
      </c>
      <c r="L483" s="329"/>
      <c r="M483" s="358"/>
      <c r="N483" s="358"/>
      <c r="O483" s="329">
        <v>0.5</v>
      </c>
      <c r="P483" s="358"/>
      <c r="Q483" s="334"/>
      <c r="R483" s="334"/>
      <c r="S483" s="358"/>
      <c r="T483" s="358"/>
      <c r="U483" s="358"/>
      <c r="V483" s="358"/>
      <c r="W483" s="358"/>
      <c r="X483" s="358"/>
      <c r="Y483" s="358"/>
      <c r="Z483" s="358"/>
      <c r="AA483" s="358"/>
      <c r="AB483" s="358"/>
      <c r="AC483" s="358"/>
      <c r="AD483" s="358"/>
      <c r="AE483" s="358"/>
      <c r="AF483" s="358"/>
      <c r="AG483" s="358"/>
      <c r="AH483" s="358"/>
      <c r="AI483" s="358"/>
      <c r="AJ483" s="358"/>
      <c r="AK483" s="358"/>
      <c r="AL483" s="358"/>
      <c r="AM483" s="358"/>
      <c r="AN483" s="358"/>
      <c r="AO483" s="358"/>
      <c r="AP483" s="329" t="s">
        <v>375</v>
      </c>
      <c r="AQ483" s="422" t="s">
        <v>953</v>
      </c>
      <c r="AR483" s="422"/>
      <c r="AS483" s="422"/>
      <c r="AT483" s="384" t="s">
        <v>353</v>
      </c>
    </row>
    <row r="484" spans="1:46" ht="22.15" customHeight="1">
      <c r="A484" s="423">
        <f>IF(C484="",0,MAX($A$5:A483)+1)</f>
        <v>456</v>
      </c>
      <c r="B484" s="413"/>
      <c r="C484" s="363" t="s">
        <v>954</v>
      </c>
      <c r="D484" s="422" t="s">
        <v>115</v>
      </c>
      <c r="E484" s="429">
        <v>0.7</v>
      </c>
      <c r="F484" s="429"/>
      <c r="G484" s="429">
        <v>0.7</v>
      </c>
      <c r="H484" s="328">
        <f t="shared" si="35"/>
        <v>0</v>
      </c>
      <c r="I484" s="329">
        <f t="shared" si="36"/>
        <v>0.7</v>
      </c>
      <c r="J484" s="329">
        <f t="shared" si="37"/>
        <v>0.7</v>
      </c>
      <c r="K484" s="329" t="str">
        <f t="shared" si="38"/>
        <v xml:space="preserve">CSD, </v>
      </c>
      <c r="L484" s="329"/>
      <c r="M484" s="358"/>
      <c r="N484" s="358"/>
      <c r="O484" s="329"/>
      <c r="P484" s="358"/>
      <c r="Q484" s="334"/>
      <c r="R484" s="334"/>
      <c r="S484" s="358"/>
      <c r="T484" s="358"/>
      <c r="U484" s="358"/>
      <c r="V484" s="358"/>
      <c r="W484" s="358"/>
      <c r="X484" s="358"/>
      <c r="Y484" s="358"/>
      <c r="Z484" s="358"/>
      <c r="AA484" s="358"/>
      <c r="AB484" s="358"/>
      <c r="AC484" s="358"/>
      <c r="AD484" s="358"/>
      <c r="AE484" s="358"/>
      <c r="AF484" s="358"/>
      <c r="AG484" s="358"/>
      <c r="AH484" s="358"/>
      <c r="AI484" s="358"/>
      <c r="AJ484" s="358"/>
      <c r="AK484" s="358"/>
      <c r="AL484" s="358">
        <v>0.7</v>
      </c>
      <c r="AM484" s="358"/>
      <c r="AN484" s="358"/>
      <c r="AO484" s="358"/>
      <c r="AP484" s="429" t="s">
        <v>375</v>
      </c>
      <c r="AQ484" s="422" t="s">
        <v>955</v>
      </c>
      <c r="AR484" s="422"/>
      <c r="AS484" s="422"/>
      <c r="AT484" s="384" t="s">
        <v>353</v>
      </c>
    </row>
    <row r="485" spans="1:46" ht="22.15" customHeight="1">
      <c r="A485" s="423">
        <f>IF(C485="",0,MAX($A$5:A484)+1)</f>
        <v>457</v>
      </c>
      <c r="B485" s="413"/>
      <c r="C485" s="363" t="s">
        <v>956</v>
      </c>
      <c r="D485" s="422" t="s">
        <v>115</v>
      </c>
      <c r="E485" s="429">
        <v>0.26500000000000001</v>
      </c>
      <c r="F485" s="429"/>
      <c r="G485" s="429">
        <v>0.26500000000000001</v>
      </c>
      <c r="H485" s="328">
        <f t="shared" si="35"/>
        <v>0</v>
      </c>
      <c r="I485" s="329">
        <f t="shared" si="36"/>
        <v>0.26500000000000001</v>
      </c>
      <c r="J485" s="329">
        <f t="shared" si="37"/>
        <v>0.26500000000000001</v>
      </c>
      <c r="K485" s="329" t="str">
        <f t="shared" si="38"/>
        <v xml:space="preserve">HNK, </v>
      </c>
      <c r="L485" s="329"/>
      <c r="M485" s="358"/>
      <c r="N485" s="358"/>
      <c r="O485" s="358">
        <v>0.26500000000000001</v>
      </c>
      <c r="P485" s="358"/>
      <c r="Q485" s="334"/>
      <c r="R485" s="334"/>
      <c r="S485" s="358"/>
      <c r="T485" s="358"/>
      <c r="U485" s="358"/>
      <c r="V485" s="358"/>
      <c r="W485" s="358"/>
      <c r="X485" s="358"/>
      <c r="Y485" s="358"/>
      <c r="Z485" s="358"/>
      <c r="AA485" s="358"/>
      <c r="AB485" s="358"/>
      <c r="AC485" s="358"/>
      <c r="AD485" s="358"/>
      <c r="AE485" s="358"/>
      <c r="AF485" s="358"/>
      <c r="AG485" s="358"/>
      <c r="AH485" s="358"/>
      <c r="AI485" s="358"/>
      <c r="AJ485" s="358"/>
      <c r="AK485" s="358"/>
      <c r="AL485" s="358"/>
      <c r="AM485" s="358"/>
      <c r="AN485" s="358"/>
      <c r="AO485" s="358"/>
      <c r="AP485" s="429" t="s">
        <v>375</v>
      </c>
      <c r="AQ485" s="422" t="s">
        <v>957</v>
      </c>
      <c r="AR485" s="422"/>
      <c r="AS485" s="422"/>
      <c r="AT485" s="384" t="s">
        <v>353</v>
      </c>
    </row>
    <row r="486" spans="1:46" ht="22.15" customHeight="1">
      <c r="A486" s="423">
        <f>IF(C486="",0,MAX($A$5:A485)+1)</f>
        <v>458</v>
      </c>
      <c r="B486" s="413"/>
      <c r="C486" s="363" t="s">
        <v>958</v>
      </c>
      <c r="D486" s="446" t="s">
        <v>115</v>
      </c>
      <c r="E486" s="429">
        <v>0.3</v>
      </c>
      <c r="F486" s="329"/>
      <c r="G486" s="329">
        <v>0.3</v>
      </c>
      <c r="H486" s="328">
        <f t="shared" si="35"/>
        <v>0</v>
      </c>
      <c r="I486" s="329">
        <f t="shared" si="36"/>
        <v>0.3</v>
      </c>
      <c r="J486" s="329">
        <f t="shared" si="37"/>
        <v>0.3</v>
      </c>
      <c r="K486" s="329" t="str">
        <f t="shared" si="38"/>
        <v xml:space="preserve">RSN, </v>
      </c>
      <c r="L486" s="329"/>
      <c r="M486" s="358"/>
      <c r="N486" s="358"/>
      <c r="O486" s="329"/>
      <c r="P486" s="358"/>
      <c r="Q486" s="334"/>
      <c r="R486" s="334">
        <v>0.3</v>
      </c>
      <c r="S486" s="358"/>
      <c r="T486" s="358"/>
      <c r="U486" s="358"/>
      <c r="V486" s="358"/>
      <c r="W486" s="358"/>
      <c r="X486" s="358"/>
      <c r="Y486" s="358"/>
      <c r="Z486" s="358"/>
      <c r="AA486" s="358"/>
      <c r="AB486" s="358"/>
      <c r="AC486" s="358"/>
      <c r="AD486" s="358"/>
      <c r="AE486" s="358"/>
      <c r="AF486" s="358"/>
      <c r="AG486" s="358"/>
      <c r="AH486" s="358"/>
      <c r="AI486" s="358"/>
      <c r="AJ486" s="358"/>
      <c r="AK486" s="358"/>
      <c r="AL486" s="358"/>
      <c r="AM486" s="358"/>
      <c r="AN486" s="358"/>
      <c r="AO486" s="358"/>
      <c r="AP486" s="329" t="s">
        <v>375</v>
      </c>
      <c r="AQ486" s="422" t="s">
        <v>959</v>
      </c>
      <c r="AR486" s="422"/>
      <c r="AS486" s="422"/>
      <c r="AT486" s="384" t="s">
        <v>353</v>
      </c>
    </row>
    <row r="487" spans="1:46" ht="22.15" customHeight="1">
      <c r="A487" s="423">
        <f>IF(C487="",0,MAX($A$5:A486)+1)</f>
        <v>459</v>
      </c>
      <c r="B487" s="413">
        <v>5</v>
      </c>
      <c r="C487" s="427" t="s">
        <v>960</v>
      </c>
      <c r="D487" s="422" t="s">
        <v>115</v>
      </c>
      <c r="E487" s="429">
        <v>0.1232</v>
      </c>
      <c r="F487" s="429">
        <v>2.4799999999999999E-2</v>
      </c>
      <c r="G487" s="429"/>
      <c r="H487" s="328">
        <f t="shared" si="35"/>
        <v>0</v>
      </c>
      <c r="I487" s="329">
        <f t="shared" si="36"/>
        <v>0.1232</v>
      </c>
      <c r="J487" s="329">
        <f t="shared" si="37"/>
        <v>9.8400000000000001E-2</v>
      </c>
      <c r="K487" s="329" t="str">
        <f t="shared" si="38"/>
        <v xml:space="preserve">RSN, CSD, </v>
      </c>
      <c r="L487" s="429"/>
      <c r="M487" s="429"/>
      <c r="N487" s="429"/>
      <c r="O487" s="429"/>
      <c r="P487" s="429"/>
      <c r="Q487" s="333"/>
      <c r="R487" s="333">
        <v>5.8400000000000001E-2</v>
      </c>
      <c r="S487" s="429"/>
      <c r="T487" s="429"/>
      <c r="U487" s="429"/>
      <c r="V487" s="429"/>
      <c r="W487" s="429"/>
      <c r="X487" s="429"/>
      <c r="Y487" s="429"/>
      <c r="Z487" s="429"/>
      <c r="AA487" s="429"/>
      <c r="AB487" s="429"/>
      <c r="AC487" s="429"/>
      <c r="AD487" s="429"/>
      <c r="AE487" s="429"/>
      <c r="AF487" s="429"/>
      <c r="AG487" s="429"/>
      <c r="AH487" s="429"/>
      <c r="AI487" s="429"/>
      <c r="AJ487" s="429"/>
      <c r="AK487" s="429"/>
      <c r="AL487" s="429">
        <v>0.04</v>
      </c>
      <c r="AM487" s="429"/>
      <c r="AN487" s="429"/>
      <c r="AO487" s="429"/>
      <c r="AP487" s="429" t="s">
        <v>378</v>
      </c>
      <c r="AQ487" s="422"/>
      <c r="AR487" s="422"/>
      <c r="AS487" s="422"/>
      <c r="AT487" s="422" t="s">
        <v>345</v>
      </c>
    </row>
    <row r="488" spans="1:46" ht="22.15" customHeight="1">
      <c r="A488" s="423">
        <f>IF(C488="",0,MAX($A$5:A487)+1)</f>
        <v>460</v>
      </c>
      <c r="B488" s="413">
        <v>7</v>
      </c>
      <c r="C488" s="427" t="s">
        <v>961</v>
      </c>
      <c r="D488" s="422" t="s">
        <v>115</v>
      </c>
      <c r="E488" s="429">
        <v>4.4699999999999997E-2</v>
      </c>
      <c r="F488" s="429"/>
      <c r="G488" s="429"/>
      <c r="H488" s="328">
        <f t="shared" si="35"/>
        <v>0</v>
      </c>
      <c r="I488" s="329">
        <f t="shared" si="36"/>
        <v>4.4699999999999997E-2</v>
      </c>
      <c r="J488" s="329">
        <f t="shared" si="37"/>
        <v>4.4699999999999997E-2</v>
      </c>
      <c r="K488" s="329" t="str">
        <f t="shared" si="38"/>
        <v xml:space="preserve">CSD, </v>
      </c>
      <c r="L488" s="429"/>
      <c r="M488" s="429"/>
      <c r="N488" s="429"/>
      <c r="O488" s="429"/>
      <c r="P488" s="429"/>
      <c r="Q488" s="333"/>
      <c r="R488" s="333"/>
      <c r="S488" s="429"/>
      <c r="T488" s="429"/>
      <c r="U488" s="429"/>
      <c r="V488" s="429"/>
      <c r="W488" s="429"/>
      <c r="X488" s="429"/>
      <c r="Y488" s="429"/>
      <c r="Z488" s="429"/>
      <c r="AA488" s="429"/>
      <c r="AB488" s="429"/>
      <c r="AC488" s="429"/>
      <c r="AD488" s="429"/>
      <c r="AE488" s="429"/>
      <c r="AF488" s="429"/>
      <c r="AG488" s="429"/>
      <c r="AH488" s="429"/>
      <c r="AI488" s="429"/>
      <c r="AJ488" s="429"/>
      <c r="AK488" s="429"/>
      <c r="AL488" s="429">
        <v>4.4699999999999997E-2</v>
      </c>
      <c r="AM488" s="429"/>
      <c r="AN488" s="429"/>
      <c r="AO488" s="429"/>
      <c r="AP488" s="429" t="s">
        <v>378</v>
      </c>
      <c r="AQ488" s="422"/>
      <c r="AR488" s="422"/>
      <c r="AS488" s="422"/>
      <c r="AT488" s="422" t="s">
        <v>345</v>
      </c>
    </row>
    <row r="489" spans="1:46" ht="22.15" customHeight="1">
      <c r="A489" s="423">
        <f>IF(C489="",0,MAX($A$5:A488)+1)</f>
        <v>461</v>
      </c>
      <c r="B489" s="413">
        <v>17</v>
      </c>
      <c r="C489" s="427" t="s">
        <v>962</v>
      </c>
      <c r="D489" s="422" t="s">
        <v>115</v>
      </c>
      <c r="E489" s="429">
        <v>0.11829999999999999</v>
      </c>
      <c r="F489" s="429">
        <v>2.6599999999999999E-2</v>
      </c>
      <c r="G489" s="429"/>
      <c r="H489" s="328">
        <f t="shared" si="35"/>
        <v>0</v>
      </c>
      <c r="I489" s="329">
        <f t="shared" si="36"/>
        <v>0.11829999999999999</v>
      </c>
      <c r="J489" s="329">
        <f t="shared" si="37"/>
        <v>9.169999999999999E-2</v>
      </c>
      <c r="K489" s="329" t="str">
        <f t="shared" si="38"/>
        <v xml:space="preserve">HNK, ONT, </v>
      </c>
      <c r="L489" s="429"/>
      <c r="M489" s="429"/>
      <c r="N489" s="429"/>
      <c r="O489" s="429">
        <v>0.01</v>
      </c>
      <c r="P489" s="429"/>
      <c r="Q489" s="333"/>
      <c r="R489" s="333"/>
      <c r="S489" s="429"/>
      <c r="T489" s="429"/>
      <c r="U489" s="429"/>
      <c r="V489" s="429"/>
      <c r="W489" s="429"/>
      <c r="X489" s="429">
        <v>8.1699999999999995E-2</v>
      </c>
      <c r="Y489" s="429"/>
      <c r="Z489" s="429"/>
      <c r="AA489" s="429"/>
      <c r="AB489" s="429"/>
      <c r="AC489" s="429"/>
      <c r="AD489" s="429"/>
      <c r="AE489" s="429"/>
      <c r="AF489" s="429"/>
      <c r="AG489" s="429"/>
      <c r="AH489" s="429"/>
      <c r="AI489" s="429"/>
      <c r="AJ489" s="429"/>
      <c r="AK489" s="429"/>
      <c r="AL489" s="429"/>
      <c r="AM489" s="429"/>
      <c r="AN489" s="429"/>
      <c r="AO489" s="429"/>
      <c r="AP489" s="429" t="s">
        <v>378</v>
      </c>
      <c r="AQ489" s="422"/>
      <c r="AR489" s="422"/>
      <c r="AS489" s="422"/>
      <c r="AT489" s="422" t="s">
        <v>345</v>
      </c>
    </row>
    <row r="490" spans="1:46" ht="22.15" customHeight="1">
      <c r="A490" s="423">
        <f>IF(C490="",0,MAX($A$5:A489)+1)</f>
        <v>462</v>
      </c>
      <c r="B490" s="415">
        <v>22</v>
      </c>
      <c r="C490" s="357" t="s">
        <v>963</v>
      </c>
      <c r="D490" s="446" t="s">
        <v>115</v>
      </c>
      <c r="E490" s="329">
        <v>1.4999999999999999E-2</v>
      </c>
      <c r="F490" s="329"/>
      <c r="G490" s="329">
        <v>1.4999999999999999E-2</v>
      </c>
      <c r="H490" s="328">
        <f t="shared" si="35"/>
        <v>0</v>
      </c>
      <c r="I490" s="329">
        <f t="shared" si="36"/>
        <v>1.4999999999999999E-2</v>
      </c>
      <c r="J490" s="329">
        <f t="shared" si="37"/>
        <v>1.4999999999999999E-2</v>
      </c>
      <c r="K490" s="329" t="str">
        <f t="shared" si="38"/>
        <v xml:space="preserve">RSN, </v>
      </c>
      <c r="L490" s="329"/>
      <c r="M490" s="334"/>
      <c r="N490" s="334"/>
      <c r="O490" s="334"/>
      <c r="P490" s="334"/>
      <c r="Q490" s="333"/>
      <c r="R490" s="333">
        <v>1.4999999999999999E-2</v>
      </c>
      <c r="S490" s="334"/>
      <c r="T490" s="334"/>
      <c r="U490" s="334"/>
      <c r="V490" s="334"/>
      <c r="W490" s="334"/>
      <c r="X490" s="334"/>
      <c r="Y490" s="334"/>
      <c r="Z490" s="334"/>
      <c r="AA490" s="334"/>
      <c r="AB490" s="334"/>
      <c r="AC490" s="334"/>
      <c r="AD490" s="334"/>
      <c r="AE490" s="334"/>
      <c r="AF490" s="334"/>
      <c r="AG490" s="334"/>
      <c r="AH490" s="334"/>
      <c r="AI490" s="334"/>
      <c r="AJ490" s="334"/>
      <c r="AK490" s="334"/>
      <c r="AL490" s="334"/>
      <c r="AM490" s="334"/>
      <c r="AN490" s="429"/>
      <c r="AO490" s="429"/>
      <c r="AP490" s="329" t="s">
        <v>378</v>
      </c>
      <c r="AQ490" s="422" t="s">
        <v>964</v>
      </c>
      <c r="AR490" s="422" t="s">
        <v>352</v>
      </c>
      <c r="AS490" s="422"/>
      <c r="AT490" s="422" t="s">
        <v>345</v>
      </c>
    </row>
    <row r="491" spans="1:46" s="370" customFormat="1" ht="22.15" customHeight="1">
      <c r="A491" s="365" t="s">
        <v>965</v>
      </c>
      <c r="B491" s="365"/>
      <c r="C491" s="410" t="s">
        <v>966</v>
      </c>
      <c r="D491" s="365"/>
      <c r="E491" s="369"/>
      <c r="F491" s="369"/>
      <c r="G491" s="369"/>
      <c r="H491" s="328">
        <f t="shared" si="35"/>
        <v>0</v>
      </c>
      <c r="I491" s="329">
        <f t="shared" si="36"/>
        <v>0</v>
      </c>
      <c r="J491" s="329">
        <f t="shared" si="37"/>
        <v>0</v>
      </c>
      <c r="K491" s="329" t="str">
        <f t="shared" si="38"/>
        <v/>
      </c>
      <c r="L491" s="369"/>
      <c r="M491" s="369"/>
      <c r="N491" s="369"/>
      <c r="O491" s="369"/>
      <c r="P491" s="369"/>
      <c r="Q491" s="381"/>
      <c r="R491" s="381"/>
      <c r="S491" s="369"/>
      <c r="T491" s="369"/>
      <c r="U491" s="369"/>
      <c r="V491" s="369"/>
      <c r="W491" s="369"/>
      <c r="X491" s="369"/>
      <c r="Y491" s="369"/>
      <c r="Z491" s="369"/>
      <c r="AA491" s="369"/>
      <c r="AB491" s="369"/>
      <c r="AC491" s="369"/>
      <c r="AD491" s="369"/>
      <c r="AE491" s="369"/>
      <c r="AF491" s="369"/>
      <c r="AG491" s="369"/>
      <c r="AH491" s="369"/>
      <c r="AI491" s="369"/>
      <c r="AJ491" s="369"/>
      <c r="AK491" s="369"/>
      <c r="AL491" s="369"/>
      <c r="AM491" s="369"/>
      <c r="AN491" s="369"/>
      <c r="AO491" s="369"/>
      <c r="AP491" s="369"/>
      <c r="AQ491" s="411"/>
      <c r="AR491" s="368"/>
      <c r="AS491" s="368"/>
      <c r="AT491" s="368"/>
    </row>
    <row r="492" spans="1:46" ht="22.15" customHeight="1">
      <c r="A492" s="423">
        <f>IF(C492="",0,MAX($A$5:A491)+1)</f>
        <v>463</v>
      </c>
      <c r="B492" s="413">
        <v>2</v>
      </c>
      <c r="C492" s="427" t="s">
        <v>967</v>
      </c>
      <c r="D492" s="422" t="s">
        <v>116</v>
      </c>
      <c r="E492" s="429">
        <v>0.85780000000000001</v>
      </c>
      <c r="F492" s="429"/>
      <c r="G492" s="429"/>
      <c r="H492" s="328">
        <f t="shared" si="35"/>
        <v>0</v>
      </c>
      <c r="I492" s="329">
        <f t="shared" si="36"/>
        <v>0.85780000000000001</v>
      </c>
      <c r="J492" s="329">
        <f t="shared" si="37"/>
        <v>0.85780000000000001</v>
      </c>
      <c r="K492" s="329" t="str">
        <f t="shared" si="38"/>
        <v xml:space="preserve">CSD, </v>
      </c>
      <c r="L492" s="429"/>
      <c r="M492" s="429"/>
      <c r="N492" s="429"/>
      <c r="O492" s="429"/>
      <c r="P492" s="429"/>
      <c r="Q492" s="429"/>
      <c r="R492" s="429"/>
      <c r="S492" s="429"/>
      <c r="T492" s="429"/>
      <c r="U492" s="429"/>
      <c r="V492" s="429"/>
      <c r="W492" s="429"/>
      <c r="X492" s="429"/>
      <c r="Y492" s="429"/>
      <c r="Z492" s="429"/>
      <c r="AA492" s="429"/>
      <c r="AB492" s="429"/>
      <c r="AC492" s="429"/>
      <c r="AD492" s="429"/>
      <c r="AE492" s="429"/>
      <c r="AF492" s="429"/>
      <c r="AG492" s="429"/>
      <c r="AH492" s="429"/>
      <c r="AI492" s="429"/>
      <c r="AJ492" s="429"/>
      <c r="AK492" s="429"/>
      <c r="AL492" s="429">
        <v>0.85780000000000001</v>
      </c>
      <c r="AM492" s="429"/>
      <c r="AN492" s="429"/>
      <c r="AO492" s="429"/>
      <c r="AP492" s="429" t="s">
        <v>343</v>
      </c>
      <c r="AQ492" s="422" t="s">
        <v>968</v>
      </c>
      <c r="AR492" s="422"/>
      <c r="AS492" s="422"/>
      <c r="AT492" s="422" t="s">
        <v>353</v>
      </c>
    </row>
    <row r="493" spans="1:46" ht="22.15" customHeight="1">
      <c r="A493" s="423">
        <f>IF(C493="",0,MAX($A$5:A492)+1)</f>
        <v>464</v>
      </c>
      <c r="B493" s="413">
        <v>142</v>
      </c>
      <c r="C493" s="363" t="s">
        <v>969</v>
      </c>
      <c r="D493" s="422" t="s">
        <v>116</v>
      </c>
      <c r="E493" s="429">
        <v>0.86</v>
      </c>
      <c r="F493" s="429">
        <v>0.85</v>
      </c>
      <c r="G493" s="429">
        <v>0.85780000000000001</v>
      </c>
      <c r="H493" s="328">
        <f t="shared" si="35"/>
        <v>0</v>
      </c>
      <c r="I493" s="329">
        <f t="shared" si="36"/>
        <v>0.86</v>
      </c>
      <c r="J493" s="329">
        <f t="shared" si="37"/>
        <v>0.01</v>
      </c>
      <c r="K493" s="329" t="str">
        <f t="shared" si="38"/>
        <v xml:space="preserve">HNK, </v>
      </c>
      <c r="L493" s="329"/>
      <c r="M493" s="334"/>
      <c r="N493" s="334"/>
      <c r="O493" s="334">
        <v>0.01</v>
      </c>
      <c r="P493" s="334"/>
      <c r="Q493" s="334"/>
      <c r="R493" s="334"/>
      <c r="S493" s="334"/>
      <c r="T493" s="334"/>
      <c r="U493" s="334"/>
      <c r="V493" s="334"/>
      <c r="W493" s="334"/>
      <c r="X493" s="334"/>
      <c r="Y493" s="334"/>
      <c r="Z493" s="334"/>
      <c r="AA493" s="334"/>
      <c r="AB493" s="334"/>
      <c r="AC493" s="334"/>
      <c r="AD493" s="334"/>
      <c r="AE493" s="334"/>
      <c r="AF493" s="334"/>
      <c r="AG493" s="334"/>
      <c r="AH493" s="334"/>
      <c r="AI493" s="334"/>
      <c r="AJ493" s="334"/>
      <c r="AK493" s="334"/>
      <c r="AL493" s="429"/>
      <c r="AM493" s="429"/>
      <c r="AN493" s="429"/>
      <c r="AO493" s="429"/>
      <c r="AP493" s="429" t="s">
        <v>343</v>
      </c>
      <c r="AQ493" s="422" t="s">
        <v>970</v>
      </c>
      <c r="AR493" s="422" t="s">
        <v>418</v>
      </c>
      <c r="AS493" s="422"/>
      <c r="AT493" s="422" t="s">
        <v>345</v>
      </c>
    </row>
    <row r="494" spans="1:46" ht="22.15" customHeight="1">
      <c r="A494" s="423">
        <f>IF(C494="",0,MAX($A$5:A493)+1)</f>
        <v>465</v>
      </c>
      <c r="B494" s="422">
        <v>27</v>
      </c>
      <c r="C494" s="427" t="s">
        <v>971</v>
      </c>
      <c r="D494" s="422" t="s">
        <v>116</v>
      </c>
      <c r="E494" s="429">
        <v>0.92</v>
      </c>
      <c r="F494" s="429"/>
      <c r="G494" s="429"/>
      <c r="H494" s="328">
        <f t="shared" si="35"/>
        <v>0</v>
      </c>
      <c r="I494" s="329">
        <f t="shared" si="36"/>
        <v>0.92</v>
      </c>
      <c r="J494" s="329">
        <f t="shared" si="37"/>
        <v>0.92</v>
      </c>
      <c r="K494" s="329" t="str">
        <f t="shared" si="38"/>
        <v xml:space="preserve">LUC, HNK, </v>
      </c>
      <c r="L494" s="429">
        <v>0.54</v>
      </c>
      <c r="M494" s="429"/>
      <c r="N494" s="429"/>
      <c r="O494" s="429">
        <v>0.38</v>
      </c>
      <c r="P494" s="429"/>
      <c r="Q494" s="429"/>
      <c r="R494" s="429"/>
      <c r="S494" s="429"/>
      <c r="T494" s="429"/>
      <c r="U494" s="429"/>
      <c r="V494" s="429"/>
      <c r="W494" s="429"/>
      <c r="X494" s="429"/>
      <c r="Y494" s="429"/>
      <c r="Z494" s="429"/>
      <c r="AA494" s="429"/>
      <c r="AB494" s="429"/>
      <c r="AC494" s="429"/>
      <c r="AD494" s="429"/>
      <c r="AE494" s="429"/>
      <c r="AF494" s="429"/>
      <c r="AG494" s="429"/>
      <c r="AH494" s="429"/>
      <c r="AI494" s="429"/>
      <c r="AJ494" s="429"/>
      <c r="AK494" s="429"/>
      <c r="AL494" s="429"/>
      <c r="AM494" s="429"/>
      <c r="AN494" s="429"/>
      <c r="AO494" s="429"/>
      <c r="AP494" s="429" t="s">
        <v>362</v>
      </c>
      <c r="AQ494" s="422"/>
      <c r="AR494" s="422"/>
      <c r="AS494" s="422"/>
      <c r="AT494" s="422" t="s">
        <v>353</v>
      </c>
    </row>
    <row r="495" spans="1:46" ht="22.15" customHeight="1">
      <c r="A495" s="423">
        <f>IF(C495="",0,MAX($A$5:A494)+1)</f>
        <v>466</v>
      </c>
      <c r="B495" s="413">
        <v>12</v>
      </c>
      <c r="C495" s="427" t="s">
        <v>972</v>
      </c>
      <c r="D495" s="422" t="s">
        <v>116</v>
      </c>
      <c r="E495" s="429">
        <v>2.1793</v>
      </c>
      <c r="F495" s="429"/>
      <c r="G495" s="429"/>
      <c r="H495" s="328">
        <f t="shared" si="35"/>
        <v>0</v>
      </c>
      <c r="I495" s="329">
        <f t="shared" si="36"/>
        <v>2.1793</v>
      </c>
      <c r="J495" s="329">
        <f t="shared" si="37"/>
        <v>2.1793</v>
      </c>
      <c r="K495" s="329" t="str">
        <f t="shared" si="38"/>
        <v xml:space="preserve">HNK, RST, ONT, </v>
      </c>
      <c r="L495" s="429"/>
      <c r="M495" s="429"/>
      <c r="N495" s="429"/>
      <c r="O495" s="429">
        <v>0.68</v>
      </c>
      <c r="P495" s="429"/>
      <c r="Q495" s="333"/>
      <c r="R495" s="333"/>
      <c r="S495" s="429">
        <v>1.1299999999999999</v>
      </c>
      <c r="T495" s="429"/>
      <c r="U495" s="429"/>
      <c r="V495" s="429"/>
      <c r="W495" s="429"/>
      <c r="X495" s="429">
        <v>0.36930000000000002</v>
      </c>
      <c r="Y495" s="429"/>
      <c r="Z495" s="429"/>
      <c r="AA495" s="429"/>
      <c r="AB495" s="429"/>
      <c r="AC495" s="429"/>
      <c r="AD495" s="429"/>
      <c r="AE495" s="429"/>
      <c r="AF495" s="429"/>
      <c r="AG495" s="429"/>
      <c r="AH495" s="429"/>
      <c r="AI495" s="429"/>
      <c r="AJ495" s="429"/>
      <c r="AK495" s="429"/>
      <c r="AL495" s="429"/>
      <c r="AM495" s="429"/>
      <c r="AN495" s="429"/>
      <c r="AO495" s="429"/>
      <c r="AP495" s="429" t="s">
        <v>375</v>
      </c>
      <c r="AQ495" s="422"/>
      <c r="AR495" s="422"/>
      <c r="AS495" s="422"/>
      <c r="AT495" s="422" t="s">
        <v>345</v>
      </c>
    </row>
    <row r="496" spans="1:46" s="370" customFormat="1" ht="22.15" customHeight="1">
      <c r="A496" s="365" t="s">
        <v>973</v>
      </c>
      <c r="B496" s="365"/>
      <c r="C496" s="410" t="s">
        <v>974</v>
      </c>
      <c r="D496" s="365"/>
      <c r="E496" s="369"/>
      <c r="F496" s="369"/>
      <c r="G496" s="369"/>
      <c r="H496" s="328">
        <f t="shared" si="35"/>
        <v>1</v>
      </c>
      <c r="I496" s="329">
        <f t="shared" si="36"/>
        <v>1</v>
      </c>
      <c r="J496" s="329">
        <f t="shared" si="37"/>
        <v>1</v>
      </c>
      <c r="K496" s="329" t="str">
        <f t="shared" si="38"/>
        <v xml:space="preserve">NTS, </v>
      </c>
      <c r="L496" s="369"/>
      <c r="M496" s="369"/>
      <c r="N496" s="369"/>
      <c r="O496" s="369"/>
      <c r="P496" s="369"/>
      <c r="Q496" s="381"/>
      <c r="R496" s="381"/>
      <c r="S496" s="369"/>
      <c r="T496" s="369"/>
      <c r="U496" s="369"/>
      <c r="V496" s="369"/>
      <c r="W496" s="369">
        <v>1</v>
      </c>
      <c r="X496" s="369"/>
      <c r="Y496" s="369"/>
      <c r="Z496" s="369"/>
      <c r="AA496" s="369"/>
      <c r="AB496" s="369"/>
      <c r="AC496" s="369"/>
      <c r="AD496" s="369"/>
      <c r="AE496" s="369"/>
      <c r="AF496" s="369"/>
      <c r="AG496" s="369"/>
      <c r="AH496" s="369"/>
      <c r="AI496" s="369"/>
      <c r="AJ496" s="369"/>
      <c r="AK496" s="369"/>
      <c r="AL496" s="369"/>
      <c r="AM496" s="369"/>
      <c r="AN496" s="369"/>
      <c r="AO496" s="369"/>
      <c r="AP496" s="369"/>
      <c r="AQ496" s="411"/>
      <c r="AR496" s="368"/>
      <c r="AS496" s="368"/>
      <c r="AT496" s="368"/>
    </row>
    <row r="497" spans="1:46" ht="22.15" customHeight="1">
      <c r="A497" s="423">
        <f>IF(C497="",0,MAX($A$5:A496)+1)</f>
        <v>467</v>
      </c>
      <c r="B497" s="371">
        <v>21</v>
      </c>
      <c r="C497" s="332" t="s">
        <v>975</v>
      </c>
      <c r="D497" s="384" t="s">
        <v>60</v>
      </c>
      <c r="E497" s="333">
        <v>2.2000000000000002</v>
      </c>
      <c r="F497" s="333"/>
      <c r="G497" s="333">
        <v>2.2000000000000002</v>
      </c>
      <c r="H497" s="328">
        <f t="shared" si="35"/>
        <v>0</v>
      </c>
      <c r="I497" s="329">
        <f t="shared" si="36"/>
        <v>2.2000000000000002</v>
      </c>
      <c r="J497" s="329">
        <f t="shared" si="37"/>
        <v>2.2000000000000002</v>
      </c>
      <c r="K497" s="329" t="str">
        <f t="shared" si="38"/>
        <v xml:space="preserve">HNK, RSN, CSD, </v>
      </c>
      <c r="L497" s="333"/>
      <c r="M497" s="333"/>
      <c r="N497" s="333"/>
      <c r="O497" s="333">
        <v>1.42</v>
      </c>
      <c r="P497" s="333"/>
      <c r="Q497" s="333"/>
      <c r="R497" s="333">
        <v>0.76</v>
      </c>
      <c r="S497" s="333"/>
      <c r="T497" s="333"/>
      <c r="U497" s="333"/>
      <c r="V497" s="333"/>
      <c r="W497" s="333"/>
      <c r="X497" s="333"/>
      <c r="Y497" s="333"/>
      <c r="Z497" s="333"/>
      <c r="AA497" s="333"/>
      <c r="AB497" s="333"/>
      <c r="AC497" s="333"/>
      <c r="AD497" s="333"/>
      <c r="AE497" s="333"/>
      <c r="AF497" s="333"/>
      <c r="AG497" s="333"/>
      <c r="AH497" s="333"/>
      <c r="AI497" s="333"/>
      <c r="AJ497" s="333"/>
      <c r="AK497" s="333"/>
      <c r="AL497" s="333">
        <v>0.02</v>
      </c>
      <c r="AM497" s="333"/>
      <c r="AN497" s="333"/>
      <c r="AO497" s="333"/>
      <c r="AP497" s="333" t="s">
        <v>347</v>
      </c>
      <c r="AQ497" s="384"/>
      <c r="AR497" s="384"/>
      <c r="AS497" s="423"/>
      <c r="AT497" s="422" t="s">
        <v>345</v>
      </c>
    </row>
    <row r="498" spans="1:46" ht="22.15" customHeight="1">
      <c r="A498" s="423">
        <f>IF(C498="",0,MAX($A$5:A497)+1)</f>
        <v>468</v>
      </c>
      <c r="B498" s="371">
        <v>20</v>
      </c>
      <c r="C498" s="332" t="s">
        <v>976</v>
      </c>
      <c r="D498" s="384" t="s">
        <v>60</v>
      </c>
      <c r="E498" s="333">
        <v>1.56</v>
      </c>
      <c r="F498" s="333"/>
      <c r="G498" s="333">
        <v>1.56</v>
      </c>
      <c r="H498" s="328">
        <f t="shared" si="35"/>
        <v>0</v>
      </c>
      <c r="I498" s="329">
        <f t="shared" si="36"/>
        <v>1.56</v>
      </c>
      <c r="J498" s="329">
        <f t="shared" si="37"/>
        <v>1.56</v>
      </c>
      <c r="K498" s="329" t="str">
        <f t="shared" si="38"/>
        <v xml:space="preserve">HNK, </v>
      </c>
      <c r="L498" s="333"/>
      <c r="M498" s="333"/>
      <c r="N498" s="333"/>
      <c r="O498" s="333">
        <v>1.56</v>
      </c>
      <c r="P498" s="333"/>
      <c r="Q498" s="333"/>
      <c r="R498" s="333"/>
      <c r="S498" s="333"/>
      <c r="T498" s="333"/>
      <c r="U498" s="333"/>
      <c r="V498" s="333"/>
      <c r="W498" s="333"/>
      <c r="X498" s="333"/>
      <c r="Y498" s="333"/>
      <c r="Z498" s="333"/>
      <c r="AA498" s="333"/>
      <c r="AB498" s="333"/>
      <c r="AC498" s="333"/>
      <c r="AD498" s="333"/>
      <c r="AE498" s="333"/>
      <c r="AF498" s="333"/>
      <c r="AG498" s="333"/>
      <c r="AH498" s="333"/>
      <c r="AI498" s="333"/>
      <c r="AJ498" s="333"/>
      <c r="AK498" s="333"/>
      <c r="AL498" s="333"/>
      <c r="AM498" s="333"/>
      <c r="AN498" s="333"/>
      <c r="AO498" s="333"/>
      <c r="AP498" s="333" t="s">
        <v>347</v>
      </c>
      <c r="AQ498" s="384"/>
      <c r="AR498" s="384"/>
      <c r="AS498" s="423"/>
      <c r="AT498" s="422" t="s">
        <v>345</v>
      </c>
    </row>
    <row r="499" spans="1:46" ht="22.15" customHeight="1">
      <c r="A499" s="423">
        <f>IF(C499="",0,MAX($A$5:A498)+1)</f>
        <v>469</v>
      </c>
      <c r="B499" s="422">
        <v>29</v>
      </c>
      <c r="C499" s="427" t="s">
        <v>977</v>
      </c>
      <c r="D499" s="422" t="s">
        <v>60</v>
      </c>
      <c r="E499" s="429">
        <v>1.2</v>
      </c>
      <c r="F499" s="429"/>
      <c r="G499" s="429"/>
      <c r="H499" s="328">
        <f t="shared" ref="H499:H573" si="39">I499-E499</f>
        <v>0</v>
      </c>
      <c r="I499" s="329">
        <f t="shared" ref="I499:I573" si="40">J499+F499</f>
        <v>1.2</v>
      </c>
      <c r="J499" s="329">
        <f t="shared" ref="J499:J573" si="41">SUM(L499:P499)+SUM(R499:AN499)</f>
        <v>1.2</v>
      </c>
      <c r="K499" s="329" t="str">
        <f t="shared" si="38"/>
        <v xml:space="preserve">RSN, </v>
      </c>
      <c r="L499" s="429"/>
      <c r="M499" s="429"/>
      <c r="N499" s="429"/>
      <c r="O499" s="429"/>
      <c r="P499" s="429"/>
      <c r="Q499" s="429"/>
      <c r="R499" s="429">
        <v>1.2</v>
      </c>
      <c r="S499" s="429"/>
      <c r="T499" s="429"/>
      <c r="U499" s="429"/>
      <c r="V499" s="429"/>
      <c r="W499" s="429"/>
      <c r="X499" s="429"/>
      <c r="Y499" s="429"/>
      <c r="Z499" s="429"/>
      <c r="AA499" s="429"/>
      <c r="AB499" s="429"/>
      <c r="AC499" s="429"/>
      <c r="AD499" s="429"/>
      <c r="AE499" s="429"/>
      <c r="AF499" s="429"/>
      <c r="AG499" s="429"/>
      <c r="AH499" s="429"/>
      <c r="AI499" s="429"/>
      <c r="AJ499" s="429"/>
      <c r="AK499" s="429"/>
      <c r="AL499" s="429"/>
      <c r="AM499" s="429"/>
      <c r="AN499" s="429"/>
      <c r="AO499" s="429"/>
      <c r="AP499" s="429" t="s">
        <v>347</v>
      </c>
      <c r="AQ499" s="422"/>
      <c r="AR499" s="422"/>
      <c r="AS499" s="422"/>
      <c r="AT499" s="422" t="s">
        <v>345</v>
      </c>
    </row>
    <row r="500" spans="1:46" ht="22.15" customHeight="1">
      <c r="A500" s="423">
        <f>IF(C500="",0,MAX($A$5:A499)+1)</f>
        <v>470</v>
      </c>
      <c r="B500" s="371">
        <v>25</v>
      </c>
      <c r="C500" s="332" t="s">
        <v>978</v>
      </c>
      <c r="D500" s="384" t="s">
        <v>60</v>
      </c>
      <c r="E500" s="333">
        <v>0.34</v>
      </c>
      <c r="F500" s="333"/>
      <c r="G500" s="333">
        <v>0.34</v>
      </c>
      <c r="H500" s="328">
        <f t="shared" si="39"/>
        <v>0</v>
      </c>
      <c r="I500" s="329">
        <f t="shared" si="40"/>
        <v>0.34</v>
      </c>
      <c r="J500" s="329">
        <f t="shared" si="41"/>
        <v>0.34</v>
      </c>
      <c r="K500" s="329" t="str">
        <f t="shared" si="38"/>
        <v xml:space="preserve">LUC, </v>
      </c>
      <c r="L500" s="333">
        <v>0.34</v>
      </c>
      <c r="M500" s="333"/>
      <c r="N500" s="333"/>
      <c r="O500" s="333"/>
      <c r="P500" s="333"/>
      <c r="Q500" s="333"/>
      <c r="R500" s="333"/>
      <c r="S500" s="333"/>
      <c r="T500" s="333"/>
      <c r="U500" s="333"/>
      <c r="V500" s="333"/>
      <c r="W500" s="333"/>
      <c r="X500" s="333"/>
      <c r="Y500" s="333"/>
      <c r="Z500" s="333"/>
      <c r="AA500" s="333"/>
      <c r="AB500" s="333"/>
      <c r="AC500" s="333"/>
      <c r="AD500" s="333"/>
      <c r="AE500" s="333"/>
      <c r="AF500" s="333"/>
      <c r="AG500" s="333"/>
      <c r="AH500" s="333"/>
      <c r="AI500" s="333"/>
      <c r="AJ500" s="333"/>
      <c r="AK500" s="333"/>
      <c r="AL500" s="333"/>
      <c r="AM500" s="333"/>
      <c r="AN500" s="333"/>
      <c r="AO500" s="333"/>
      <c r="AP500" s="333" t="s">
        <v>347</v>
      </c>
      <c r="AQ500" s="384"/>
      <c r="AR500" s="384"/>
      <c r="AS500" s="423"/>
      <c r="AT500" s="422" t="s">
        <v>345</v>
      </c>
    </row>
    <row r="501" spans="1:46" ht="22.15" customHeight="1">
      <c r="A501" s="423">
        <f>IF(C501="",0,MAX($A$5:A500)+1)</f>
        <v>471</v>
      </c>
      <c r="B501" s="371">
        <v>18</v>
      </c>
      <c r="C501" s="332" t="s">
        <v>979</v>
      </c>
      <c r="D501" s="384" t="s">
        <v>60</v>
      </c>
      <c r="E501" s="333">
        <v>0.63</v>
      </c>
      <c r="F501" s="333"/>
      <c r="G501" s="333">
        <v>0.63</v>
      </c>
      <c r="H501" s="328">
        <f t="shared" si="39"/>
        <v>0</v>
      </c>
      <c r="I501" s="329">
        <f t="shared" si="40"/>
        <v>0.63</v>
      </c>
      <c r="J501" s="329">
        <f t="shared" si="41"/>
        <v>0.63</v>
      </c>
      <c r="K501" s="329" t="str">
        <f t="shared" si="38"/>
        <v xml:space="preserve">LUK, HNK, SON, </v>
      </c>
      <c r="L501" s="333"/>
      <c r="M501" s="333">
        <v>0.01</v>
      </c>
      <c r="N501" s="333"/>
      <c r="O501" s="333">
        <v>0.61</v>
      </c>
      <c r="P501" s="333"/>
      <c r="Q501" s="333"/>
      <c r="R501" s="333"/>
      <c r="S501" s="333"/>
      <c r="T501" s="333"/>
      <c r="U501" s="333"/>
      <c r="V501" s="333"/>
      <c r="W501" s="333"/>
      <c r="X501" s="333"/>
      <c r="Y501" s="333"/>
      <c r="Z501" s="333"/>
      <c r="AA501" s="333"/>
      <c r="AB501" s="333"/>
      <c r="AC501" s="333"/>
      <c r="AD501" s="333"/>
      <c r="AE501" s="333"/>
      <c r="AF501" s="333"/>
      <c r="AG501" s="333"/>
      <c r="AH501" s="333"/>
      <c r="AI501" s="333"/>
      <c r="AJ501" s="333"/>
      <c r="AK501" s="333">
        <v>0.01</v>
      </c>
      <c r="AL501" s="333"/>
      <c r="AM501" s="333"/>
      <c r="AN501" s="333"/>
      <c r="AO501" s="333"/>
      <c r="AP501" s="333" t="s">
        <v>347</v>
      </c>
      <c r="AQ501" s="384"/>
      <c r="AR501" s="384"/>
      <c r="AS501" s="423"/>
      <c r="AT501" s="422" t="s">
        <v>345</v>
      </c>
    </row>
    <row r="502" spans="1:46" ht="22.15" customHeight="1">
      <c r="A502" s="423">
        <f>IF(C502="",0,MAX($A$5:A501)+1)</f>
        <v>472</v>
      </c>
      <c r="B502" s="371">
        <v>22</v>
      </c>
      <c r="C502" s="332" t="s">
        <v>980</v>
      </c>
      <c r="D502" s="384" t="s">
        <v>60</v>
      </c>
      <c r="E502" s="333">
        <v>0.64</v>
      </c>
      <c r="F502" s="333"/>
      <c r="G502" s="333">
        <v>0.64</v>
      </c>
      <c r="H502" s="328">
        <f t="shared" si="39"/>
        <v>0</v>
      </c>
      <c r="I502" s="329">
        <f t="shared" si="40"/>
        <v>0.64</v>
      </c>
      <c r="J502" s="329">
        <f t="shared" si="41"/>
        <v>0.64</v>
      </c>
      <c r="K502" s="329" t="str">
        <f t="shared" si="38"/>
        <v xml:space="preserve">HNK, CSD, </v>
      </c>
      <c r="L502" s="333"/>
      <c r="M502" s="333"/>
      <c r="N502" s="333"/>
      <c r="O502" s="333">
        <v>0.41</v>
      </c>
      <c r="P502" s="333"/>
      <c r="Q502" s="333"/>
      <c r="R502" s="333"/>
      <c r="S502" s="333"/>
      <c r="T502" s="333"/>
      <c r="U502" s="333"/>
      <c r="V502" s="333"/>
      <c r="W502" s="333"/>
      <c r="X502" s="333"/>
      <c r="Y502" s="333"/>
      <c r="Z502" s="333"/>
      <c r="AA502" s="333"/>
      <c r="AB502" s="333"/>
      <c r="AC502" s="333"/>
      <c r="AD502" s="333"/>
      <c r="AE502" s="333"/>
      <c r="AF502" s="333"/>
      <c r="AG502" s="333"/>
      <c r="AH502" s="333"/>
      <c r="AI502" s="333"/>
      <c r="AJ502" s="333"/>
      <c r="AK502" s="333"/>
      <c r="AL502" s="333">
        <v>0.23</v>
      </c>
      <c r="AM502" s="333"/>
      <c r="AN502" s="333"/>
      <c r="AO502" s="333"/>
      <c r="AP502" s="333" t="s">
        <v>347</v>
      </c>
      <c r="AQ502" s="384"/>
      <c r="AR502" s="384"/>
      <c r="AS502" s="423"/>
      <c r="AT502" s="422" t="s">
        <v>345</v>
      </c>
    </row>
    <row r="503" spans="1:46" ht="22.15" customHeight="1">
      <c r="A503" s="423">
        <f>IF(C503="",0,MAX($A$5:A502)+1)</f>
        <v>473</v>
      </c>
      <c r="B503" s="371">
        <v>10</v>
      </c>
      <c r="C503" s="332" t="s">
        <v>981</v>
      </c>
      <c r="D503" s="384" t="s">
        <v>60</v>
      </c>
      <c r="E503" s="333">
        <v>0.29000000000000004</v>
      </c>
      <c r="F503" s="333"/>
      <c r="G503" s="333">
        <v>0.28999999999999998</v>
      </c>
      <c r="H503" s="328">
        <f t="shared" si="39"/>
        <v>0</v>
      </c>
      <c r="I503" s="329">
        <f t="shared" si="40"/>
        <v>0.29000000000000004</v>
      </c>
      <c r="J503" s="329">
        <f t="shared" si="41"/>
        <v>0.29000000000000004</v>
      </c>
      <c r="K503" s="329" t="str">
        <f t="shared" si="38"/>
        <v xml:space="preserve">HNK, RPH, CSD, </v>
      </c>
      <c r="L503" s="333"/>
      <c r="M503" s="333"/>
      <c r="N503" s="333"/>
      <c r="O503" s="333">
        <v>0.08</v>
      </c>
      <c r="P503" s="333"/>
      <c r="Q503" s="333"/>
      <c r="R503" s="333"/>
      <c r="S503" s="333"/>
      <c r="T503" s="333"/>
      <c r="U503" s="333">
        <v>7.0000000000000007E-2</v>
      </c>
      <c r="V503" s="333"/>
      <c r="W503" s="333"/>
      <c r="X503" s="333"/>
      <c r="Y503" s="333"/>
      <c r="Z503" s="333"/>
      <c r="AA503" s="333"/>
      <c r="AB503" s="333"/>
      <c r="AC503" s="333"/>
      <c r="AD503" s="333"/>
      <c r="AE503" s="333"/>
      <c r="AF503" s="333"/>
      <c r="AG503" s="333"/>
      <c r="AH503" s="333"/>
      <c r="AI503" s="333"/>
      <c r="AJ503" s="333"/>
      <c r="AK503" s="333"/>
      <c r="AL503" s="333">
        <v>0.14000000000000001</v>
      </c>
      <c r="AM503" s="333"/>
      <c r="AN503" s="333"/>
      <c r="AO503" s="333"/>
      <c r="AP503" s="333" t="s">
        <v>347</v>
      </c>
      <c r="AQ503" s="384"/>
      <c r="AR503" s="384"/>
      <c r="AS503" s="423"/>
      <c r="AT503" s="422" t="s">
        <v>345</v>
      </c>
    </row>
    <row r="504" spans="1:46" ht="22.15" customHeight="1">
      <c r="A504" s="423">
        <f>IF(C504="",0,MAX($A$5:A503)+1)</f>
        <v>474</v>
      </c>
      <c r="B504" s="371">
        <v>11</v>
      </c>
      <c r="C504" s="332" t="s">
        <v>982</v>
      </c>
      <c r="D504" s="384" t="s">
        <v>60</v>
      </c>
      <c r="E504" s="333">
        <v>1.72</v>
      </c>
      <c r="F504" s="333"/>
      <c r="G504" s="333">
        <v>1.72</v>
      </c>
      <c r="H504" s="328">
        <f t="shared" si="39"/>
        <v>0</v>
      </c>
      <c r="I504" s="329">
        <f t="shared" si="40"/>
        <v>1.72</v>
      </c>
      <c r="J504" s="329">
        <f t="shared" si="41"/>
        <v>1.72</v>
      </c>
      <c r="K504" s="329" t="str">
        <f t="shared" si="38"/>
        <v xml:space="preserve">LUK, HNK, </v>
      </c>
      <c r="L504" s="333"/>
      <c r="M504" s="333">
        <v>0.49</v>
      </c>
      <c r="N504" s="333"/>
      <c r="O504" s="333">
        <v>1.23</v>
      </c>
      <c r="P504" s="333"/>
      <c r="Q504" s="333"/>
      <c r="R504" s="333"/>
      <c r="S504" s="333"/>
      <c r="T504" s="333"/>
      <c r="U504" s="333"/>
      <c r="V504" s="333"/>
      <c r="W504" s="333"/>
      <c r="X504" s="333"/>
      <c r="Y504" s="333"/>
      <c r="Z504" s="333"/>
      <c r="AA504" s="333"/>
      <c r="AB504" s="333"/>
      <c r="AC504" s="333"/>
      <c r="AD504" s="333"/>
      <c r="AE504" s="333"/>
      <c r="AF504" s="333"/>
      <c r="AG504" s="333"/>
      <c r="AH504" s="333"/>
      <c r="AI504" s="333"/>
      <c r="AJ504" s="333"/>
      <c r="AK504" s="333"/>
      <c r="AL504" s="333"/>
      <c r="AM504" s="333"/>
      <c r="AN504" s="333"/>
      <c r="AO504" s="333"/>
      <c r="AP504" s="333" t="s">
        <v>347</v>
      </c>
      <c r="AQ504" s="384"/>
      <c r="AR504" s="384"/>
      <c r="AS504" s="423"/>
      <c r="AT504" s="422" t="s">
        <v>345</v>
      </c>
    </row>
    <row r="505" spans="1:46" ht="22.15" customHeight="1">
      <c r="A505" s="423">
        <f>IF(C505="",0,MAX($A$5:A504)+1)</f>
        <v>475</v>
      </c>
      <c r="B505" s="371">
        <v>13</v>
      </c>
      <c r="C505" s="332" t="s">
        <v>983</v>
      </c>
      <c r="D505" s="384" t="s">
        <v>60</v>
      </c>
      <c r="E505" s="333">
        <v>1.7200000000000002</v>
      </c>
      <c r="F505" s="333"/>
      <c r="G505" s="333">
        <v>1.72</v>
      </c>
      <c r="H505" s="328">
        <f t="shared" si="39"/>
        <v>0</v>
      </c>
      <c r="I505" s="329">
        <f t="shared" si="40"/>
        <v>1.7200000000000002</v>
      </c>
      <c r="J505" s="329">
        <f t="shared" si="41"/>
        <v>1.7200000000000002</v>
      </c>
      <c r="K505" s="329" t="str">
        <f t="shared" si="38"/>
        <v xml:space="preserve">HNK, RSN, </v>
      </c>
      <c r="L505" s="333"/>
      <c r="M505" s="333"/>
      <c r="N505" s="333"/>
      <c r="O505" s="333">
        <v>0.39</v>
      </c>
      <c r="P505" s="333"/>
      <c r="Q505" s="333"/>
      <c r="R505" s="333">
        <v>1.33</v>
      </c>
      <c r="S505" s="333"/>
      <c r="T505" s="333"/>
      <c r="U505" s="333"/>
      <c r="V505" s="333"/>
      <c r="W505" s="333"/>
      <c r="X505" s="333"/>
      <c r="Y505" s="333"/>
      <c r="Z505" s="333"/>
      <c r="AA505" s="333"/>
      <c r="AB505" s="333"/>
      <c r="AC505" s="333"/>
      <c r="AD505" s="333"/>
      <c r="AE505" s="333"/>
      <c r="AF505" s="333"/>
      <c r="AG505" s="333"/>
      <c r="AH505" s="333"/>
      <c r="AI505" s="333"/>
      <c r="AJ505" s="333"/>
      <c r="AK505" s="333"/>
      <c r="AL505" s="333"/>
      <c r="AM505" s="333"/>
      <c r="AN505" s="333"/>
      <c r="AO505" s="333"/>
      <c r="AP505" s="333" t="s">
        <v>347</v>
      </c>
      <c r="AQ505" s="384"/>
      <c r="AR505" s="384"/>
      <c r="AS505" s="423"/>
      <c r="AT505" s="422" t="s">
        <v>345</v>
      </c>
    </row>
    <row r="506" spans="1:46" ht="22.15" customHeight="1">
      <c r="A506" s="423">
        <f>IF(C506="",0,MAX($A$5:A505)+1)</f>
        <v>476</v>
      </c>
      <c r="B506" s="371">
        <v>23</v>
      </c>
      <c r="C506" s="332" t="s">
        <v>984</v>
      </c>
      <c r="D506" s="384" t="s">
        <v>60</v>
      </c>
      <c r="E506" s="333">
        <v>0.49</v>
      </c>
      <c r="F506" s="333"/>
      <c r="G506" s="333">
        <v>0.49</v>
      </c>
      <c r="H506" s="328">
        <f t="shared" si="39"/>
        <v>0</v>
      </c>
      <c r="I506" s="329">
        <f t="shared" si="40"/>
        <v>0.49</v>
      </c>
      <c r="J506" s="329">
        <f t="shared" si="41"/>
        <v>0.49</v>
      </c>
      <c r="K506" s="329" t="str">
        <f t="shared" si="38"/>
        <v xml:space="preserve">LUK, HNK, </v>
      </c>
      <c r="L506" s="333"/>
      <c r="M506" s="333">
        <v>0.06</v>
      </c>
      <c r="N506" s="333"/>
      <c r="O506" s="333">
        <v>0.43</v>
      </c>
      <c r="P506" s="333"/>
      <c r="Q506" s="333"/>
      <c r="R506" s="333"/>
      <c r="S506" s="333"/>
      <c r="T506" s="333"/>
      <c r="U506" s="333"/>
      <c r="V506" s="333"/>
      <c r="W506" s="333"/>
      <c r="X506" s="333"/>
      <c r="Y506" s="333"/>
      <c r="Z506" s="333"/>
      <c r="AA506" s="333"/>
      <c r="AB506" s="333"/>
      <c r="AC506" s="333"/>
      <c r="AD506" s="333"/>
      <c r="AE506" s="333"/>
      <c r="AF506" s="333"/>
      <c r="AG506" s="333"/>
      <c r="AH506" s="333"/>
      <c r="AI506" s="333"/>
      <c r="AJ506" s="333"/>
      <c r="AK506" s="333"/>
      <c r="AL506" s="333"/>
      <c r="AM506" s="333"/>
      <c r="AN506" s="333"/>
      <c r="AO506" s="333"/>
      <c r="AP506" s="333" t="s">
        <v>347</v>
      </c>
      <c r="AQ506" s="384"/>
      <c r="AR506" s="384"/>
      <c r="AS506" s="423"/>
      <c r="AT506" s="422" t="s">
        <v>345</v>
      </c>
    </row>
    <row r="507" spans="1:46" ht="22.15" customHeight="1">
      <c r="A507" s="423">
        <f>IF(C507="",0,MAX($A$5:A506)+1)</f>
        <v>477</v>
      </c>
      <c r="B507" s="371">
        <v>24</v>
      </c>
      <c r="C507" s="332" t="s">
        <v>985</v>
      </c>
      <c r="D507" s="384" t="s">
        <v>60</v>
      </c>
      <c r="E507" s="333">
        <v>3.89</v>
      </c>
      <c r="F507" s="333"/>
      <c r="G507" s="333">
        <v>3.89</v>
      </c>
      <c r="H507" s="328">
        <f t="shared" si="39"/>
        <v>0</v>
      </c>
      <c r="I507" s="329">
        <f t="shared" si="40"/>
        <v>3.89</v>
      </c>
      <c r="J507" s="329">
        <f t="shared" si="41"/>
        <v>3.89</v>
      </c>
      <c r="K507" s="329" t="str">
        <f t="shared" si="38"/>
        <v xml:space="preserve">HNK, RSN, </v>
      </c>
      <c r="L507" s="333"/>
      <c r="M507" s="333"/>
      <c r="N507" s="333"/>
      <c r="O507" s="333">
        <v>1.02</v>
      </c>
      <c r="P507" s="333"/>
      <c r="Q507" s="333"/>
      <c r="R507" s="333">
        <v>2.87</v>
      </c>
      <c r="S507" s="333"/>
      <c r="T507" s="333"/>
      <c r="U507" s="333"/>
      <c r="V507" s="333"/>
      <c r="W507" s="333"/>
      <c r="X507" s="333"/>
      <c r="Y507" s="333"/>
      <c r="Z507" s="333"/>
      <c r="AA507" s="333"/>
      <c r="AB507" s="333"/>
      <c r="AC507" s="333"/>
      <c r="AD507" s="333"/>
      <c r="AE507" s="333"/>
      <c r="AF507" s="333"/>
      <c r="AG507" s="333"/>
      <c r="AH507" s="333"/>
      <c r="AI507" s="333"/>
      <c r="AJ507" s="333"/>
      <c r="AK507" s="333"/>
      <c r="AL507" s="333"/>
      <c r="AM507" s="333"/>
      <c r="AN507" s="333"/>
      <c r="AO507" s="333"/>
      <c r="AP507" s="333" t="s">
        <v>347</v>
      </c>
      <c r="AQ507" s="384"/>
      <c r="AR507" s="384"/>
      <c r="AS507" s="423"/>
      <c r="AT507" s="422" t="s">
        <v>345</v>
      </c>
    </row>
    <row r="508" spans="1:46" ht="22.15" customHeight="1">
      <c r="A508" s="423">
        <f>IF(C508="",0,MAX($A$5:A507)+1)</f>
        <v>478</v>
      </c>
      <c r="B508" s="371">
        <v>16</v>
      </c>
      <c r="C508" s="332" t="s">
        <v>986</v>
      </c>
      <c r="D508" s="384" t="s">
        <v>60</v>
      </c>
      <c r="E508" s="333">
        <v>0.72</v>
      </c>
      <c r="F508" s="333"/>
      <c r="G508" s="333">
        <v>0.72</v>
      </c>
      <c r="H508" s="328">
        <f t="shared" si="39"/>
        <v>0</v>
      </c>
      <c r="I508" s="329">
        <f t="shared" si="40"/>
        <v>0.72</v>
      </c>
      <c r="J508" s="329">
        <f t="shared" si="41"/>
        <v>0.72</v>
      </c>
      <c r="K508" s="329" t="str">
        <f t="shared" si="38"/>
        <v xml:space="preserve">RST, </v>
      </c>
      <c r="L508" s="333"/>
      <c r="M508" s="333"/>
      <c r="N508" s="333"/>
      <c r="O508" s="333"/>
      <c r="P508" s="333"/>
      <c r="Q508" s="333"/>
      <c r="R508" s="333"/>
      <c r="S508" s="333">
        <v>0.72</v>
      </c>
      <c r="T508" s="333"/>
      <c r="U508" s="333"/>
      <c r="V508" s="333"/>
      <c r="W508" s="333"/>
      <c r="X508" s="333"/>
      <c r="Y508" s="333"/>
      <c r="Z508" s="333"/>
      <c r="AA508" s="333"/>
      <c r="AB508" s="333"/>
      <c r="AC508" s="333"/>
      <c r="AD508" s="333"/>
      <c r="AE508" s="333"/>
      <c r="AF508" s="333"/>
      <c r="AG508" s="333"/>
      <c r="AH508" s="333"/>
      <c r="AI508" s="333"/>
      <c r="AJ508" s="333"/>
      <c r="AK508" s="333"/>
      <c r="AL508" s="333"/>
      <c r="AM508" s="333"/>
      <c r="AN508" s="333"/>
      <c r="AO508" s="333"/>
      <c r="AP508" s="333" t="s">
        <v>347</v>
      </c>
      <c r="AQ508" s="384"/>
      <c r="AR508" s="384"/>
      <c r="AS508" s="423"/>
      <c r="AT508" s="422" t="s">
        <v>345</v>
      </c>
    </row>
    <row r="509" spans="1:46" ht="22.15" customHeight="1">
      <c r="A509" s="423">
        <f>IF(C509="",0,MAX($A$5:A508)+1)</f>
        <v>479</v>
      </c>
      <c r="B509" s="371">
        <v>12</v>
      </c>
      <c r="C509" s="332" t="s">
        <v>987</v>
      </c>
      <c r="D509" s="384" t="s">
        <v>60</v>
      </c>
      <c r="E509" s="333">
        <v>1.27</v>
      </c>
      <c r="F509" s="333"/>
      <c r="G509" s="333">
        <v>1.27</v>
      </c>
      <c r="H509" s="328">
        <f t="shared" si="39"/>
        <v>0</v>
      </c>
      <c r="I509" s="329">
        <f t="shared" si="40"/>
        <v>1.27</v>
      </c>
      <c r="J509" s="329">
        <f t="shared" si="41"/>
        <v>1.27</v>
      </c>
      <c r="K509" s="329" t="str">
        <f t="shared" si="38"/>
        <v xml:space="preserve">HNK, RSN, CSD, </v>
      </c>
      <c r="L509" s="333"/>
      <c r="M509" s="333"/>
      <c r="N509" s="333"/>
      <c r="O509" s="333">
        <v>0.56000000000000005</v>
      </c>
      <c r="P509" s="333"/>
      <c r="Q509" s="333"/>
      <c r="R509" s="333">
        <v>0.39</v>
      </c>
      <c r="S509" s="333"/>
      <c r="T509" s="333"/>
      <c r="U509" s="333"/>
      <c r="V509" s="333"/>
      <c r="W509" s="333"/>
      <c r="X509" s="333"/>
      <c r="Y509" s="333"/>
      <c r="Z509" s="333"/>
      <c r="AA509" s="333"/>
      <c r="AB509" s="333"/>
      <c r="AC509" s="333"/>
      <c r="AD509" s="333"/>
      <c r="AE509" s="333"/>
      <c r="AF509" s="333"/>
      <c r="AG509" s="333"/>
      <c r="AH509" s="333"/>
      <c r="AI509" s="333"/>
      <c r="AJ509" s="333"/>
      <c r="AK509" s="333"/>
      <c r="AL509" s="333">
        <v>0.32</v>
      </c>
      <c r="AM509" s="333"/>
      <c r="AN509" s="333"/>
      <c r="AO509" s="333"/>
      <c r="AP509" s="333" t="s">
        <v>347</v>
      </c>
      <c r="AQ509" s="384"/>
      <c r="AR509" s="384"/>
      <c r="AS509" s="423"/>
      <c r="AT509" s="422" t="s">
        <v>345</v>
      </c>
    </row>
    <row r="510" spans="1:46" ht="22.15" customHeight="1">
      <c r="A510" s="423">
        <f>IF(C510="",0,MAX($A$5:A509)+1)</f>
        <v>480</v>
      </c>
      <c r="B510" s="371">
        <v>19</v>
      </c>
      <c r="C510" s="332" t="s">
        <v>988</v>
      </c>
      <c r="D510" s="384" t="s">
        <v>60</v>
      </c>
      <c r="E510" s="333">
        <v>0.34</v>
      </c>
      <c r="F510" s="333"/>
      <c r="G510" s="333">
        <v>0.34</v>
      </c>
      <c r="H510" s="328">
        <f t="shared" si="39"/>
        <v>0</v>
      </c>
      <c r="I510" s="329">
        <f t="shared" si="40"/>
        <v>0.34</v>
      </c>
      <c r="J510" s="329">
        <f t="shared" si="41"/>
        <v>0.34</v>
      </c>
      <c r="K510" s="329" t="str">
        <f t="shared" si="38"/>
        <v xml:space="preserve">CLN, </v>
      </c>
      <c r="L510" s="333"/>
      <c r="M510" s="333"/>
      <c r="N510" s="333"/>
      <c r="O510" s="333"/>
      <c r="P510" s="333">
        <v>0.34</v>
      </c>
      <c r="Q510" s="333"/>
      <c r="R510" s="333"/>
      <c r="S510" s="333"/>
      <c r="T510" s="333"/>
      <c r="U510" s="333"/>
      <c r="V510" s="333"/>
      <c r="W510" s="333"/>
      <c r="X510" s="333"/>
      <c r="Y510" s="333"/>
      <c r="Z510" s="333"/>
      <c r="AA510" s="333"/>
      <c r="AB510" s="333"/>
      <c r="AC510" s="333"/>
      <c r="AD510" s="333"/>
      <c r="AE510" s="333"/>
      <c r="AF510" s="333"/>
      <c r="AG510" s="333"/>
      <c r="AH510" s="333"/>
      <c r="AI510" s="333"/>
      <c r="AJ510" s="333"/>
      <c r="AK510" s="333"/>
      <c r="AL510" s="333"/>
      <c r="AM510" s="333"/>
      <c r="AN510" s="333"/>
      <c r="AO510" s="333"/>
      <c r="AP510" s="333" t="s">
        <v>347</v>
      </c>
      <c r="AQ510" s="384"/>
      <c r="AR510" s="384"/>
      <c r="AS510" s="423"/>
      <c r="AT510" s="422" t="s">
        <v>345</v>
      </c>
    </row>
    <row r="511" spans="1:46" ht="22.15" customHeight="1">
      <c r="A511" s="423">
        <f>IF(C511="",0,MAX($A$5:A510)+1)</f>
        <v>481</v>
      </c>
      <c r="B511" s="371">
        <v>15</v>
      </c>
      <c r="C511" s="332" t="s">
        <v>989</v>
      </c>
      <c r="D511" s="384" t="s">
        <v>60</v>
      </c>
      <c r="E511" s="333">
        <v>1.07</v>
      </c>
      <c r="F511" s="333"/>
      <c r="G511" s="333">
        <v>1.07</v>
      </c>
      <c r="H511" s="328">
        <f t="shared" si="39"/>
        <v>0</v>
      </c>
      <c r="I511" s="329">
        <f t="shared" si="40"/>
        <v>1.07</v>
      </c>
      <c r="J511" s="329">
        <f t="shared" si="41"/>
        <v>1.07</v>
      </c>
      <c r="K511" s="329" t="str">
        <f t="shared" si="38"/>
        <v xml:space="preserve">LUK, HNK, CSD, </v>
      </c>
      <c r="L511" s="333"/>
      <c r="M511" s="333">
        <v>0.01</v>
      </c>
      <c r="N511" s="333"/>
      <c r="O511" s="333">
        <v>1.02</v>
      </c>
      <c r="P511" s="333"/>
      <c r="Q511" s="333"/>
      <c r="R511" s="333"/>
      <c r="S511" s="333"/>
      <c r="T511" s="333"/>
      <c r="U511" s="333"/>
      <c r="V511" s="333"/>
      <c r="W511" s="333"/>
      <c r="X511" s="333"/>
      <c r="Y511" s="333"/>
      <c r="Z511" s="333"/>
      <c r="AA511" s="333"/>
      <c r="AB511" s="333"/>
      <c r="AC511" s="333"/>
      <c r="AD511" s="333"/>
      <c r="AE511" s="333"/>
      <c r="AF511" s="333"/>
      <c r="AG511" s="333"/>
      <c r="AH511" s="333"/>
      <c r="AI511" s="333"/>
      <c r="AJ511" s="333"/>
      <c r="AK511" s="333"/>
      <c r="AL511" s="333">
        <v>0.04</v>
      </c>
      <c r="AM511" s="333"/>
      <c r="AN511" s="333"/>
      <c r="AO511" s="333"/>
      <c r="AP511" s="333" t="s">
        <v>347</v>
      </c>
      <c r="AQ511" s="384"/>
      <c r="AR511" s="384"/>
      <c r="AS511" s="423"/>
      <c r="AT511" s="422" t="s">
        <v>345</v>
      </c>
    </row>
    <row r="512" spans="1:46" s="362" customFormat="1" ht="22.15" customHeight="1">
      <c r="A512" s="384">
        <f>IF(C512="",0,MAX($A$5:A511)+1)</f>
        <v>482</v>
      </c>
      <c r="B512" s="335">
        <v>51</v>
      </c>
      <c r="C512" s="336" t="s">
        <v>990</v>
      </c>
      <c r="D512" s="337" t="s">
        <v>60</v>
      </c>
      <c r="E512" s="387">
        <v>1</v>
      </c>
      <c r="F512" s="338"/>
      <c r="G512" s="387">
        <v>1</v>
      </c>
      <c r="H512" s="387"/>
      <c r="I512" s="387"/>
      <c r="J512" s="387"/>
      <c r="K512" s="331" t="str">
        <f t="shared" ref="K512" si="42">IF(L512&lt;&gt;0,L$5&amp;", ","")&amp;IF(M512&lt;&gt;0,M$5&amp;", ","")&amp;IF(N512&lt;&gt;0,N$5&amp;", ","")&amp;IF(O512&lt;&gt;0,O$5&amp;", ","")&amp;IF(P512&lt;&gt;0,P$5&amp;", ","")&amp;IF(Q512&lt;&gt;0,Q$5&amp;", ","")&amp;IF(R512&lt;&gt;0,R$5&amp;", ","")&amp;IF(S512&lt;&gt;0,S$5&amp;", ","")&amp;IF(T512&lt;&gt;0,T$5&amp;", ","")&amp;IF(U512&lt;&gt;0,U$5&amp;", ","")&amp;IF(V512&lt;&gt;0,V$5&amp;", ","")&amp;IF(W512&lt;&gt;0,W$5&amp;", ","")&amp;IF(X512&lt;&gt;0,X$5&amp;", ","")&amp;IF(Y512&lt;&gt;0,Y$5&amp;", ","")&amp;IF(Z512&lt;&gt;0,Z$5&amp;", ","")&amp;IF(AC512&lt;&gt;0,AC$5&amp;", ","")&amp;IF(AD512&lt;&gt;0,AD$5&amp;", ","")&amp;IF(AE512&lt;&gt;0,AE$5&amp;", ","")&amp;IF(AF512&lt;&gt;0,AF$5&amp;", ","")&amp;IF(AH512&lt;&gt;0,AH$5&amp;", ","")&amp;IF(AI512&lt;&gt;0,AI$5&amp;", ","")&amp;IF(AJ512&lt;&gt;0,AJ$5&amp;", ","")&amp;IF(AK512&lt;&gt;0,AK$5&amp;", ","")&amp;IF(AL512&lt;&gt;0,AL$5&amp;", ","")&amp;IF(AM512&lt;&gt;0,AM$5&amp;", ","")&amp;IF(AB512&lt;&gt;0,AB$5&amp;", ","")&amp;IF(AA512&lt;&gt;0,AA$5&amp;", ","")&amp;IF(AN512&lt;&gt;0,AN$5&amp;", ","")</f>
        <v/>
      </c>
      <c r="L512" s="329"/>
      <c r="M512" s="329"/>
      <c r="N512" s="329"/>
      <c r="O512" s="329"/>
      <c r="P512" s="329"/>
      <c r="Q512" s="329"/>
      <c r="R512" s="329"/>
      <c r="S512" s="329"/>
      <c r="T512" s="329"/>
      <c r="U512" s="329"/>
      <c r="V512" s="329"/>
      <c r="W512" s="329"/>
      <c r="X512" s="329"/>
      <c r="Y512" s="329"/>
      <c r="Z512" s="329"/>
      <c r="AA512" s="329"/>
      <c r="AB512" s="329"/>
      <c r="AC512" s="329"/>
      <c r="AD512" s="329"/>
      <c r="AE512" s="329"/>
      <c r="AF512" s="329"/>
      <c r="AG512" s="329"/>
      <c r="AH512" s="329"/>
      <c r="AI512" s="329"/>
      <c r="AJ512" s="329"/>
      <c r="AK512" s="329"/>
      <c r="AL512" s="329"/>
      <c r="AM512" s="329"/>
      <c r="AN512" s="387"/>
      <c r="AO512" s="387"/>
      <c r="AP512" s="387" t="s">
        <v>347</v>
      </c>
      <c r="AQ512" s="384" t="s">
        <v>991</v>
      </c>
      <c r="AR512" s="384"/>
      <c r="AS512" s="384"/>
      <c r="AT512" s="422" t="s">
        <v>345</v>
      </c>
    </row>
    <row r="513" spans="1:46" ht="22.15" customHeight="1">
      <c r="A513" s="423">
        <f>IF(C513="",0,MAX($A$5:A512)+1)</f>
        <v>483</v>
      </c>
      <c r="B513" s="423" t="s">
        <v>992</v>
      </c>
      <c r="C513" s="332" t="s">
        <v>993</v>
      </c>
      <c r="D513" s="423" t="s">
        <v>60</v>
      </c>
      <c r="E513" s="423">
        <v>0.16</v>
      </c>
      <c r="F513" s="423">
        <v>0</v>
      </c>
      <c r="G513" s="423">
        <v>0.16</v>
      </c>
      <c r="H513" s="328">
        <f t="shared" si="39"/>
        <v>0</v>
      </c>
      <c r="I513" s="329">
        <f t="shared" si="40"/>
        <v>0.16</v>
      </c>
      <c r="J513" s="329">
        <f>SUM(L513:P513)+SUM(R513:AN513)</f>
        <v>0.16</v>
      </c>
      <c r="K513" s="329" t="str">
        <f t="shared" ref="K513:K586" si="43">IF(L513&lt;&gt;0,L$3&amp;", ","")&amp;IF(M513&lt;&gt;0,M$3&amp;", ","")&amp;IF(N513&lt;&gt;0,N$3&amp;", ","")&amp;IF(O513&lt;&gt;0,O$3&amp;", ","")&amp;IF(P513&lt;&gt;0,P$3&amp;", ","")&amp;IF(Q513&lt;&gt;0,Q$3&amp;", ","")&amp;IF(R513&lt;&gt;0,R$3&amp;", ","")&amp;IF(S513&lt;&gt;0,S$3&amp;", ","")&amp;IF(T513&lt;&gt;0,T$3&amp;", ","")&amp;IF(U513&lt;&gt;0,U$3&amp;", ","")&amp;IF(V513&lt;&gt;0,V$3&amp;", ","")&amp;IF(W513&lt;&gt;0,W$3&amp;", ","")&amp;IF(X513&lt;&gt;0,X$3&amp;", ","")&amp;IF(Y513&lt;&gt;0,Y$3&amp;", ","")&amp;IF(Z513&lt;&gt;0,Z$3&amp;", ","")&amp;IF(AA513&lt;&gt;0,AA$3&amp;", ","")&amp;IF(AB513&lt;&gt;0,AB$3&amp;", ","")&amp;IF(AC513&lt;&gt;0,AC$3&amp;", ","")&amp;IF(AD513&lt;&gt;0,AD$3&amp;", ","")&amp;IF(AE513&lt;&gt;0,AE$3&amp;", ","")&amp;IF(AF513&lt;&gt;0,AF$3&amp;", ","")&amp;IF(AG513&lt;&gt;0,AG$3&amp;", ","")&amp;IF(AH513&lt;&gt;0,AH$3&amp;", ","")&amp;IF(AI513&lt;&gt;0,AI$3&amp;", ","")&amp;IF(AJ513&lt;&gt;0,AJ$3&amp;", ","")&amp;IF(AK513&lt;&gt;0,AK$3&amp;", ","")&amp;IF(AL513&lt;&gt;0,AL$3&amp;", ","")&amp;IF(AM513&lt;&gt;0,AM$3&amp;", ","")&amp;IF(AN513&lt;&gt;0,AN$3&amp;", ","")</f>
        <v xml:space="preserve">HNK, RSN, CSD, </v>
      </c>
      <c r="L513" s="423"/>
      <c r="M513" s="423"/>
      <c r="N513" s="423"/>
      <c r="O513" s="423">
        <v>0.1</v>
      </c>
      <c r="P513" s="423"/>
      <c r="Q513" s="423"/>
      <c r="R513" s="423">
        <v>0.04</v>
      </c>
      <c r="S513" s="423"/>
      <c r="T513" s="423"/>
      <c r="U513" s="423"/>
      <c r="V513" s="423"/>
      <c r="W513" s="423"/>
      <c r="X513" s="423"/>
      <c r="Y513" s="423"/>
      <c r="Z513" s="423"/>
      <c r="AA513" s="423"/>
      <c r="AB513" s="423"/>
      <c r="AC513" s="423"/>
      <c r="AD513" s="423"/>
      <c r="AE513" s="423"/>
      <c r="AF513" s="423"/>
      <c r="AG513" s="423"/>
      <c r="AH513" s="423"/>
      <c r="AI513" s="423"/>
      <c r="AJ513" s="423"/>
      <c r="AK513" s="423"/>
      <c r="AL513" s="423">
        <v>0.02</v>
      </c>
      <c r="AM513" s="423"/>
      <c r="AN513" s="423"/>
      <c r="AO513" s="423"/>
      <c r="AP513" s="423" t="s">
        <v>347</v>
      </c>
      <c r="AQ513" s="423" t="s">
        <v>994</v>
      </c>
      <c r="AR513" s="423"/>
      <c r="AS513" s="423"/>
      <c r="AT513" s="384" t="s">
        <v>353</v>
      </c>
    </row>
    <row r="514" spans="1:46" ht="37.5">
      <c r="A514" s="423">
        <f>IF(C514="",0,MAX($A$5:A513)+1)</f>
        <v>484</v>
      </c>
      <c r="B514" s="413">
        <v>10</v>
      </c>
      <c r="C514" s="427" t="s">
        <v>995</v>
      </c>
      <c r="D514" s="422" t="s">
        <v>60</v>
      </c>
      <c r="E514" s="429">
        <v>31.372</v>
      </c>
      <c r="F514" s="429">
        <v>0.8075</v>
      </c>
      <c r="G514" s="429"/>
      <c r="H514" s="328">
        <f t="shared" si="39"/>
        <v>0</v>
      </c>
      <c r="I514" s="329">
        <f t="shared" si="40"/>
        <v>31.372</v>
      </c>
      <c r="J514" s="329">
        <f t="shared" si="41"/>
        <v>30.564499999999999</v>
      </c>
      <c r="K514" s="329" t="str">
        <f t="shared" si="43"/>
        <v xml:space="preserve">LUK, HNK, CLN, RSN, RSM, DGT, DGD, CSD, </v>
      </c>
      <c r="L514" s="429"/>
      <c r="M514" s="429">
        <v>2.6913</v>
      </c>
      <c r="N514" s="429"/>
      <c r="O514" s="429">
        <v>7.4071999999999996</v>
      </c>
      <c r="P514" s="429">
        <v>1.6942999999999999</v>
      </c>
      <c r="Q514" s="333"/>
      <c r="R514" s="333">
        <v>15.344799999999999</v>
      </c>
      <c r="S514" s="429"/>
      <c r="T514" s="429">
        <v>0.47610000000000002</v>
      </c>
      <c r="U514" s="429"/>
      <c r="V514" s="429"/>
      <c r="W514" s="429"/>
      <c r="X514" s="429"/>
      <c r="Y514" s="429"/>
      <c r="Z514" s="429"/>
      <c r="AA514" s="429"/>
      <c r="AB514" s="429"/>
      <c r="AC514" s="429">
        <v>0.2893</v>
      </c>
      <c r="AD514" s="429"/>
      <c r="AE514" s="429"/>
      <c r="AF514" s="429"/>
      <c r="AG514" s="429"/>
      <c r="AH514" s="429">
        <v>0.13750000000000001</v>
      </c>
      <c r="AI514" s="429"/>
      <c r="AJ514" s="429"/>
      <c r="AK514" s="429"/>
      <c r="AL514" s="429">
        <v>2.524</v>
      </c>
      <c r="AM514" s="429"/>
      <c r="AN514" s="429"/>
      <c r="AO514" s="429"/>
      <c r="AP514" s="429" t="s">
        <v>350</v>
      </c>
      <c r="AQ514" s="422"/>
      <c r="AR514" s="422"/>
      <c r="AS514" s="422"/>
      <c r="AT514" s="422" t="s">
        <v>345</v>
      </c>
    </row>
    <row r="515" spans="1:46" ht="56.25">
      <c r="A515" s="423">
        <f>IF(C515="",0,MAX($A$5:A514)+1)</f>
        <v>485</v>
      </c>
      <c r="B515" s="413">
        <v>11</v>
      </c>
      <c r="C515" s="427" t="s">
        <v>996</v>
      </c>
      <c r="D515" s="422" t="s">
        <v>60</v>
      </c>
      <c r="E515" s="429">
        <v>4.2826000000000004</v>
      </c>
      <c r="F515" s="429"/>
      <c r="G515" s="429"/>
      <c r="H515" s="328">
        <f t="shared" si="39"/>
        <v>0</v>
      </c>
      <c r="I515" s="329">
        <f t="shared" si="40"/>
        <v>4.2826000000000004</v>
      </c>
      <c r="J515" s="329">
        <f t="shared" si="41"/>
        <v>4.2826000000000004</v>
      </c>
      <c r="K515" s="329" t="str">
        <f t="shared" si="43"/>
        <v xml:space="preserve">LUK, HNK, CLN, RSM, RPH, NTS, ONT, DGT, SON, CSD, </v>
      </c>
      <c r="L515" s="429"/>
      <c r="M515" s="429">
        <v>0.55430000000000001</v>
      </c>
      <c r="N515" s="429"/>
      <c r="O515" s="429">
        <v>1.0406</v>
      </c>
      <c r="P515" s="429">
        <v>0.75729999999999997</v>
      </c>
      <c r="Q515" s="333"/>
      <c r="R515" s="333"/>
      <c r="S515" s="429"/>
      <c r="T515" s="429">
        <v>0.1605</v>
      </c>
      <c r="U515" s="429">
        <v>0.29070000000000001</v>
      </c>
      <c r="V515" s="429"/>
      <c r="W515" s="429">
        <v>0.35849999999999999</v>
      </c>
      <c r="X515" s="429">
        <v>0.45889999999999997</v>
      </c>
      <c r="Y515" s="429"/>
      <c r="Z515" s="429"/>
      <c r="AA515" s="429"/>
      <c r="AB515" s="429"/>
      <c r="AC515" s="429">
        <v>0.1051</v>
      </c>
      <c r="AD515" s="429"/>
      <c r="AE515" s="429"/>
      <c r="AF515" s="429"/>
      <c r="AG515" s="429"/>
      <c r="AH515" s="429"/>
      <c r="AI515" s="429"/>
      <c r="AJ515" s="429"/>
      <c r="AK515" s="429">
        <v>9.4500000000000001E-2</v>
      </c>
      <c r="AL515" s="429">
        <v>0.4622</v>
      </c>
      <c r="AM515" s="429"/>
      <c r="AN515" s="429"/>
      <c r="AO515" s="429"/>
      <c r="AP515" s="429" t="s">
        <v>350</v>
      </c>
      <c r="AQ515" s="422"/>
      <c r="AR515" s="422"/>
      <c r="AS515" s="422"/>
      <c r="AT515" s="422" t="s">
        <v>345</v>
      </c>
    </row>
    <row r="516" spans="1:46" ht="37.5">
      <c r="A516" s="423">
        <f>IF(C516="",0,MAX($A$5:A515)+1)</f>
        <v>486</v>
      </c>
      <c r="B516" s="413">
        <v>12</v>
      </c>
      <c r="C516" s="427" t="s">
        <v>997</v>
      </c>
      <c r="D516" s="422" t="s">
        <v>60</v>
      </c>
      <c r="E516" s="429">
        <v>9.2192000000000007</v>
      </c>
      <c r="F516" s="429">
        <v>0.53159999999999996</v>
      </c>
      <c r="G516" s="429"/>
      <c r="H516" s="328">
        <f t="shared" si="39"/>
        <v>0</v>
      </c>
      <c r="I516" s="329">
        <f t="shared" si="40"/>
        <v>9.2192000000000007</v>
      </c>
      <c r="J516" s="329">
        <f t="shared" si="41"/>
        <v>8.6876000000000015</v>
      </c>
      <c r="K516" s="329" t="str">
        <f t="shared" si="43"/>
        <v xml:space="preserve">LUK, HNK, CLN, RSN, DGT, NTS, CSD, </v>
      </c>
      <c r="L516" s="429"/>
      <c r="M516" s="429">
        <v>1.0834999999999999</v>
      </c>
      <c r="N516" s="429"/>
      <c r="O516" s="429">
        <v>1.0598000000000001</v>
      </c>
      <c r="P516" s="429">
        <v>4.0500000000000001E-2</v>
      </c>
      <c r="Q516" s="333"/>
      <c r="R516" s="333">
        <v>5.5202</v>
      </c>
      <c r="S516" s="429"/>
      <c r="T516" s="429"/>
      <c r="U516" s="429"/>
      <c r="V516" s="429"/>
      <c r="W516" s="429"/>
      <c r="X516" s="429"/>
      <c r="Y516" s="429"/>
      <c r="Z516" s="429"/>
      <c r="AA516" s="429"/>
      <c r="AB516" s="429"/>
      <c r="AC516" s="429">
        <v>0.25290000000000001</v>
      </c>
      <c r="AD516" s="429"/>
      <c r="AE516" s="429">
        <v>7.1900000000000006E-2</v>
      </c>
      <c r="AF516" s="429"/>
      <c r="AG516" s="429"/>
      <c r="AH516" s="429"/>
      <c r="AI516" s="429"/>
      <c r="AJ516" s="429"/>
      <c r="AK516" s="429"/>
      <c r="AL516" s="429">
        <v>0.65880000000000005</v>
      </c>
      <c r="AM516" s="429"/>
      <c r="AN516" s="429"/>
      <c r="AO516" s="429"/>
      <c r="AP516" s="429" t="s">
        <v>350</v>
      </c>
      <c r="AQ516" s="422"/>
      <c r="AR516" s="422"/>
      <c r="AS516" s="422"/>
      <c r="AT516" s="422" t="s">
        <v>345</v>
      </c>
    </row>
    <row r="517" spans="1:46" ht="22.15" customHeight="1">
      <c r="A517" s="423">
        <f>IF(C517="",0,MAX($A$5:A516)+1)</f>
        <v>487</v>
      </c>
      <c r="B517" s="423" t="s">
        <v>998</v>
      </c>
      <c r="C517" s="332" t="s">
        <v>999</v>
      </c>
      <c r="D517" s="423" t="s">
        <v>60</v>
      </c>
      <c r="E517" s="329">
        <v>0.27</v>
      </c>
      <c r="F517" s="423"/>
      <c r="G517" s="423"/>
      <c r="H517" s="328">
        <f t="shared" si="39"/>
        <v>0</v>
      </c>
      <c r="I517" s="329">
        <f t="shared" si="40"/>
        <v>0.27</v>
      </c>
      <c r="J517" s="329">
        <f t="shared" si="41"/>
        <v>0.27</v>
      </c>
      <c r="K517" s="329" t="str">
        <f t="shared" si="43"/>
        <v xml:space="preserve">RSN, CSD, </v>
      </c>
      <c r="L517" s="423"/>
      <c r="M517" s="423"/>
      <c r="N517" s="423"/>
      <c r="O517" s="423"/>
      <c r="P517" s="423"/>
      <c r="Q517" s="423"/>
      <c r="R517" s="383">
        <v>0.14000000000000001</v>
      </c>
      <c r="S517" s="423"/>
      <c r="T517" s="423"/>
      <c r="U517" s="423"/>
      <c r="V517" s="423"/>
      <c r="W517" s="423"/>
      <c r="X517" s="423"/>
      <c r="Y517" s="423"/>
      <c r="Z517" s="423"/>
      <c r="AA517" s="423"/>
      <c r="AB517" s="423"/>
      <c r="AC517" s="423"/>
      <c r="AD517" s="423"/>
      <c r="AE517" s="423"/>
      <c r="AF517" s="423"/>
      <c r="AG517" s="423"/>
      <c r="AH517" s="423"/>
      <c r="AI517" s="423"/>
      <c r="AJ517" s="423"/>
      <c r="AK517" s="423"/>
      <c r="AL517" s="383">
        <v>0.13</v>
      </c>
      <c r="AM517" s="423"/>
      <c r="AN517" s="423"/>
      <c r="AO517" s="423"/>
      <c r="AP517" s="423" t="s">
        <v>350</v>
      </c>
      <c r="AQ517" s="423" t="s">
        <v>1000</v>
      </c>
      <c r="AR517" s="423"/>
      <c r="AS517" s="423"/>
      <c r="AT517" s="384" t="s">
        <v>353</v>
      </c>
    </row>
    <row r="518" spans="1:46" ht="22.15" customHeight="1">
      <c r="A518" s="423">
        <f>IF(C518="",0,MAX($A$5:A517)+1)</f>
        <v>488</v>
      </c>
      <c r="B518" s="423" t="s">
        <v>1001</v>
      </c>
      <c r="C518" s="332" t="s">
        <v>1002</v>
      </c>
      <c r="D518" s="423" t="s">
        <v>60</v>
      </c>
      <c r="E518" s="423">
        <v>0.45999999999999991</v>
      </c>
      <c r="F518" s="423">
        <v>0</v>
      </c>
      <c r="G518" s="423">
        <v>0.45999999999999991</v>
      </c>
      <c r="H518" s="328">
        <f>I518-E518</f>
        <v>0</v>
      </c>
      <c r="I518" s="329">
        <f t="shared" si="40"/>
        <v>0.46000000000000008</v>
      </c>
      <c r="J518" s="329">
        <f t="shared" si="41"/>
        <v>0.46000000000000008</v>
      </c>
      <c r="K518" s="329" t="str">
        <f t="shared" si="43"/>
        <v xml:space="preserve">HNK, CLN, RSN, </v>
      </c>
      <c r="L518" s="423"/>
      <c r="M518" s="423"/>
      <c r="N518" s="423"/>
      <c r="O518" s="423">
        <v>0.14000000000000001</v>
      </c>
      <c r="P518" s="423">
        <v>0.15000000000000005</v>
      </c>
      <c r="Q518" s="423"/>
      <c r="R518" s="423">
        <v>0.17</v>
      </c>
      <c r="S518" s="423"/>
      <c r="T518" s="423"/>
      <c r="U518" s="423"/>
      <c r="V518" s="423"/>
      <c r="W518" s="423"/>
      <c r="X518" s="423"/>
      <c r="Y518" s="423"/>
      <c r="Z518" s="423"/>
      <c r="AA518" s="423"/>
      <c r="AB518" s="423"/>
      <c r="AC518" s="423"/>
      <c r="AD518" s="423"/>
      <c r="AE518" s="423"/>
      <c r="AF518" s="423"/>
      <c r="AG518" s="423"/>
      <c r="AH518" s="423"/>
      <c r="AI518" s="423"/>
      <c r="AJ518" s="423"/>
      <c r="AK518" s="423"/>
      <c r="AL518" s="423"/>
      <c r="AM518" s="423"/>
      <c r="AN518" s="423"/>
      <c r="AO518" s="423"/>
      <c r="AP518" s="423" t="s">
        <v>350</v>
      </c>
      <c r="AQ518" s="423" t="s">
        <v>1003</v>
      </c>
      <c r="AR518" s="423"/>
      <c r="AS518" s="423"/>
      <c r="AT518" s="384" t="s">
        <v>353</v>
      </c>
    </row>
    <row r="519" spans="1:46" ht="37.5">
      <c r="A519" s="423">
        <f>IF(C519="",0,MAX($A$5:A518)+1)</f>
        <v>489</v>
      </c>
      <c r="B519" s="413">
        <v>37</v>
      </c>
      <c r="C519" s="357" t="s">
        <v>1004</v>
      </c>
      <c r="D519" s="422" t="s">
        <v>60</v>
      </c>
      <c r="E519" s="429">
        <v>1.2924</v>
      </c>
      <c r="F519" s="429"/>
      <c r="G519" s="429"/>
      <c r="H519" s="328">
        <f t="shared" si="39"/>
        <v>0</v>
      </c>
      <c r="I519" s="329">
        <f t="shared" si="40"/>
        <v>1.2924</v>
      </c>
      <c r="J519" s="329">
        <f t="shared" si="41"/>
        <v>1.2924</v>
      </c>
      <c r="K519" s="329" t="str">
        <f t="shared" si="43"/>
        <v xml:space="preserve">LUK, HNK, CLN, ONT, DGT, </v>
      </c>
      <c r="L519" s="329"/>
      <c r="M519" s="358">
        <v>0.27</v>
      </c>
      <c r="N519" s="358"/>
      <c r="O519" s="358">
        <v>0.19139999999999999</v>
      </c>
      <c r="P519" s="358">
        <v>0.22</v>
      </c>
      <c r="Q519" s="333"/>
      <c r="R519" s="333"/>
      <c r="S519" s="358"/>
      <c r="T519" s="358"/>
      <c r="U519" s="358"/>
      <c r="V519" s="358"/>
      <c r="W519" s="358"/>
      <c r="X519" s="358">
        <v>0.53</v>
      </c>
      <c r="Y519" s="358"/>
      <c r="Z519" s="358"/>
      <c r="AA519" s="358"/>
      <c r="AB519" s="358"/>
      <c r="AC519" s="358">
        <v>8.1000000000000003E-2</v>
      </c>
      <c r="AD519" s="358"/>
      <c r="AE519" s="358"/>
      <c r="AF519" s="358"/>
      <c r="AG519" s="358"/>
      <c r="AH519" s="358"/>
      <c r="AI519" s="358"/>
      <c r="AJ519" s="358"/>
      <c r="AK519" s="358"/>
      <c r="AL519" s="358"/>
      <c r="AM519" s="358"/>
      <c r="AN519" s="358"/>
      <c r="AO519" s="358"/>
      <c r="AP519" s="429" t="s">
        <v>355</v>
      </c>
      <c r="AQ519" s="422"/>
      <c r="AR519" s="422"/>
      <c r="AS519" s="422"/>
      <c r="AT519" s="446" t="s">
        <v>345</v>
      </c>
    </row>
    <row r="520" spans="1:46" ht="37.5">
      <c r="A520" s="423">
        <f>IF(C520="",0,MAX($A$5:A519)+1)</f>
        <v>490</v>
      </c>
      <c r="B520" s="413">
        <v>39</v>
      </c>
      <c r="C520" s="357" t="s">
        <v>1005</v>
      </c>
      <c r="D520" s="422" t="s">
        <v>60</v>
      </c>
      <c r="E520" s="429">
        <v>6.8797999999999995</v>
      </c>
      <c r="F520" s="429"/>
      <c r="G520" s="429"/>
      <c r="H520" s="328">
        <f t="shared" si="39"/>
        <v>0</v>
      </c>
      <c r="I520" s="329">
        <f t="shared" si="40"/>
        <v>6.8797999999999995</v>
      </c>
      <c r="J520" s="329">
        <f t="shared" si="41"/>
        <v>6.8797999999999995</v>
      </c>
      <c r="K520" s="329" t="str">
        <f t="shared" si="43"/>
        <v xml:space="preserve">LUK, HNK, CLN, RSN, ONT, CSD, </v>
      </c>
      <c r="L520" s="329"/>
      <c r="M520" s="358">
        <v>1.0544</v>
      </c>
      <c r="N520" s="358"/>
      <c r="O520" s="358">
        <v>2.3458999999999999</v>
      </c>
      <c r="P520" s="358">
        <v>0.74139999999999995</v>
      </c>
      <c r="Q520" s="333"/>
      <c r="R520" s="333">
        <v>0.28220000000000001</v>
      </c>
      <c r="S520" s="358"/>
      <c r="T520" s="358"/>
      <c r="U520" s="358"/>
      <c r="V520" s="358"/>
      <c r="W520" s="358"/>
      <c r="X520" s="358">
        <v>0.91259999999999997</v>
      </c>
      <c r="Y520" s="358"/>
      <c r="Z520" s="358"/>
      <c r="AA520" s="358"/>
      <c r="AB520" s="358"/>
      <c r="AC520" s="358"/>
      <c r="AD520" s="358"/>
      <c r="AE520" s="358"/>
      <c r="AF520" s="358"/>
      <c r="AG520" s="358"/>
      <c r="AH520" s="358"/>
      <c r="AI520" s="358"/>
      <c r="AJ520" s="358"/>
      <c r="AK520" s="358"/>
      <c r="AL520" s="358">
        <v>1.5432999999999999</v>
      </c>
      <c r="AM520" s="358"/>
      <c r="AN520" s="358"/>
      <c r="AO520" s="358"/>
      <c r="AP520" s="429" t="s">
        <v>355</v>
      </c>
      <c r="AQ520" s="422"/>
      <c r="AR520" s="422"/>
      <c r="AS520" s="422"/>
      <c r="AT520" s="446" t="s">
        <v>345</v>
      </c>
    </row>
    <row r="521" spans="1:46" ht="37.5">
      <c r="A521" s="423">
        <f>IF(C521="",0,MAX($A$5:A520)+1)</f>
        <v>491</v>
      </c>
      <c r="B521" s="413">
        <v>40</v>
      </c>
      <c r="C521" s="357" t="s">
        <v>1006</v>
      </c>
      <c r="D521" s="422" t="s">
        <v>60</v>
      </c>
      <c r="E521" s="429">
        <v>1.2122999999999999</v>
      </c>
      <c r="F521" s="429"/>
      <c r="G521" s="429"/>
      <c r="H521" s="328">
        <f t="shared" si="39"/>
        <v>0</v>
      </c>
      <c r="I521" s="329">
        <f t="shared" si="40"/>
        <v>1.2122999999999999</v>
      </c>
      <c r="J521" s="329">
        <f t="shared" si="41"/>
        <v>1.2122999999999999</v>
      </c>
      <c r="K521" s="329" t="str">
        <f>IF(L521&lt;&gt;0,L$3&amp;", ","")&amp;IF(M521&lt;&gt;0,M$3&amp;", ","")&amp;IF(N521&lt;&gt;0,N$3&amp;", ","")&amp;IF(O521&lt;&gt;0,O$3&amp;", ","")&amp;IF(P521&lt;&gt;0,P$3&amp;", ","")&amp;IF(Q521&lt;&gt;0,Q$3&amp;", ","")&amp;IF(R521&lt;&gt;0,R$3&amp;", ","")&amp;IF(S521&lt;&gt;0,S$3&amp;", ","")&amp;IF(T521&lt;&gt;0,T$3&amp;", ","")&amp;IF(U521&lt;&gt;0,U$3&amp;", ","")&amp;IF(V521&lt;&gt;0,V$3&amp;", ","")&amp;IF(W521&lt;&gt;0,W$3&amp;", ","")&amp;IF(X521&lt;&gt;0,X$3&amp;", ","")&amp;IF(Y521&lt;&gt;0,Y$3&amp;", ","")&amp;IF(Z521&lt;&gt;0,Z$3&amp;", ","")&amp;IF(AA521&lt;&gt;0,AA$3&amp;", ","")&amp;IF(AB521&lt;&gt;0,AB$3&amp;", ","")&amp;IF(AC521&lt;&gt;0,AC$3&amp;", ","")&amp;IF(AD521&lt;&gt;0,AD$3&amp;", ","")&amp;IF(AE521&lt;&gt;0,AE$3&amp;", ","")&amp;IF(AF521&lt;&gt;0,AF$3&amp;", ","")&amp;IF(AG521&lt;&gt;0,AG$3&amp;", ","")&amp;IF(AH521&lt;&gt;0,AH$3&amp;", ","")&amp;IF(AI521&lt;&gt;0,AI$3&amp;", ","")&amp;IF(AJ521&lt;&gt;0,AJ$3&amp;", ","")&amp;IF(AK521&lt;&gt;0,AK$3&amp;", ","")&amp;IF(AL521&lt;&gt;0,AL$3&amp;", ","")&amp;IF(AM521&lt;&gt;0,AM$3&amp;", ","")&amp;IF(AN521&lt;&gt;0,AN$3&amp;", ","")</f>
        <v xml:space="preserve">LUK, HNK, CLN, ONT, DGT, SON, CSD, </v>
      </c>
      <c r="L521" s="329"/>
      <c r="M521" s="358">
        <v>9.2999999999999999E-2</v>
      </c>
      <c r="N521" s="358"/>
      <c r="O521" s="358">
        <v>8.5900000000000004E-2</v>
      </c>
      <c r="P521" s="358">
        <v>4.0800000000000003E-2</v>
      </c>
      <c r="Q521" s="333"/>
      <c r="R521" s="333"/>
      <c r="S521" s="358"/>
      <c r="T521" s="358"/>
      <c r="U521" s="358"/>
      <c r="V521" s="358"/>
      <c r="W521" s="358"/>
      <c r="X521" s="358">
        <v>0.371</v>
      </c>
      <c r="Y521" s="358"/>
      <c r="Z521" s="358"/>
      <c r="AA521" s="358"/>
      <c r="AB521" s="358"/>
      <c r="AC521" s="358">
        <v>2.1899999999999999E-2</v>
      </c>
      <c r="AD521" s="358"/>
      <c r="AE521" s="358"/>
      <c r="AF521" s="358"/>
      <c r="AG521" s="358"/>
      <c r="AH521" s="358"/>
      <c r="AI521" s="358"/>
      <c r="AJ521" s="358"/>
      <c r="AK521" s="358">
        <v>1.49E-2</v>
      </c>
      <c r="AL521" s="358">
        <v>0.58479999999999999</v>
      </c>
      <c r="AM521" s="358"/>
      <c r="AN521" s="358"/>
      <c r="AO521" s="358"/>
      <c r="AP521" s="429" t="s">
        <v>355</v>
      </c>
      <c r="AQ521" s="422"/>
      <c r="AR521" s="422"/>
      <c r="AS521" s="422"/>
      <c r="AT521" s="446" t="s">
        <v>345</v>
      </c>
    </row>
    <row r="522" spans="1:46" ht="22.15" customHeight="1">
      <c r="A522" s="423">
        <f>IF(C522="",0,MAX($A$5:A521)+1)</f>
        <v>492</v>
      </c>
      <c r="B522" s="413"/>
      <c r="C522" s="357" t="s">
        <v>1007</v>
      </c>
      <c r="D522" s="422" t="s">
        <v>60</v>
      </c>
      <c r="E522" s="429">
        <v>0.55000000000000004</v>
      </c>
      <c r="F522" s="429"/>
      <c r="G522" s="429"/>
      <c r="H522" s="328"/>
      <c r="I522" s="329"/>
      <c r="J522" s="329">
        <f t="shared" si="41"/>
        <v>0.55000000000000004</v>
      </c>
      <c r="K522" s="329" t="str">
        <f>IF(L522&lt;&gt;0,L$3&amp;", ","")&amp;IF(M522&lt;&gt;0,M$3&amp;", ","")&amp;IF(N522&lt;&gt;0,N$3&amp;", ","")&amp;IF(O522&lt;&gt;0,O$3&amp;", ","")&amp;IF(P522&lt;&gt;0,P$3&amp;", ","")&amp;IF(Q522&lt;&gt;0,Q$3&amp;", ","")&amp;IF(R522&lt;&gt;0,R$3&amp;", ","")&amp;IF(S522&lt;&gt;0,S$3&amp;", ","")&amp;IF(T522&lt;&gt;0,T$3&amp;", ","")&amp;IF(U522&lt;&gt;0,U$3&amp;", ","")&amp;IF(V522&lt;&gt;0,V$3&amp;", ","")&amp;IF(W522&lt;&gt;0,W$3&amp;", ","")&amp;IF(X522&lt;&gt;0,X$3&amp;", ","")&amp;IF(Y522&lt;&gt;0,Y$3&amp;", ","")&amp;IF(Z522&lt;&gt;0,Z$3&amp;", ","")&amp;IF(AA522&lt;&gt;0,AA$3&amp;", ","")&amp;IF(AB522&lt;&gt;0,AB$3&amp;", ","")&amp;IF(AC522&lt;&gt;0,AC$3&amp;", ","")&amp;IF(AD522&lt;&gt;0,AD$3&amp;", ","")&amp;IF(AE522&lt;&gt;0,AE$3&amp;", ","")&amp;IF(AF522&lt;&gt;0,AF$3&amp;", ","")&amp;IF(AG522&lt;&gt;0,AG$3&amp;", ","")&amp;IF(AH522&lt;&gt;0,AH$3&amp;", ","")&amp;IF(AI522&lt;&gt;0,AI$3&amp;", ","")&amp;IF(AJ522&lt;&gt;0,AJ$3&amp;", ","")&amp;IF(AK522&lt;&gt;0,AK$3&amp;", ","")&amp;IF(AL522&lt;&gt;0,AL$3&amp;", ","")&amp;IF(AM522&lt;&gt;0,AM$3&amp;", ","")&amp;IF(AN522&lt;&gt;0,AN$3&amp;", ","")</f>
        <v xml:space="preserve">CSD, </v>
      </c>
      <c r="L522" s="329"/>
      <c r="M522" s="358"/>
      <c r="N522" s="358"/>
      <c r="O522" s="358"/>
      <c r="P522" s="358"/>
      <c r="Q522" s="333"/>
      <c r="R522" s="333"/>
      <c r="S522" s="358"/>
      <c r="T522" s="358"/>
      <c r="U522" s="358"/>
      <c r="V522" s="358"/>
      <c r="W522" s="358"/>
      <c r="X522" s="358"/>
      <c r="Y522" s="358"/>
      <c r="Z522" s="358"/>
      <c r="AA522" s="358"/>
      <c r="AB522" s="358"/>
      <c r="AC522" s="358"/>
      <c r="AD522" s="358"/>
      <c r="AE522" s="358"/>
      <c r="AF522" s="358"/>
      <c r="AG522" s="358"/>
      <c r="AH522" s="358"/>
      <c r="AI522" s="358"/>
      <c r="AJ522" s="358"/>
      <c r="AK522" s="358"/>
      <c r="AL522" s="358">
        <v>0.55000000000000004</v>
      </c>
      <c r="AM522" s="358"/>
      <c r="AN522" s="358"/>
      <c r="AO522" s="358"/>
      <c r="AP522" s="429" t="s">
        <v>355</v>
      </c>
      <c r="AQ522" s="422"/>
      <c r="AR522" s="422"/>
      <c r="AS522" s="422"/>
      <c r="AT522" s="446" t="s">
        <v>353</v>
      </c>
    </row>
    <row r="523" spans="1:46" ht="22.15" customHeight="1">
      <c r="A523" s="423">
        <f>IF(C523="",0,MAX($A$5:A522)+1)</f>
        <v>493</v>
      </c>
      <c r="B523" s="423" t="s">
        <v>1008</v>
      </c>
      <c r="C523" s="332" t="s">
        <v>1009</v>
      </c>
      <c r="D523" s="423" t="s">
        <v>60</v>
      </c>
      <c r="E523" s="423">
        <v>0.12200000000000001</v>
      </c>
      <c r="F523" s="423"/>
      <c r="G523" s="423"/>
      <c r="H523" s="328">
        <f>I523-E523</f>
        <v>0</v>
      </c>
      <c r="I523" s="329">
        <f t="shared" si="40"/>
        <v>0.12200000000000001</v>
      </c>
      <c r="J523" s="329">
        <f>SUM(L523:P523)+SUM(R523:AN523)</f>
        <v>0.12200000000000001</v>
      </c>
      <c r="K523" s="329" t="str">
        <f t="shared" si="43"/>
        <v xml:space="preserve">HNK, CLN, </v>
      </c>
      <c r="L523" s="423"/>
      <c r="M523" s="423"/>
      <c r="N523" s="423"/>
      <c r="O523" s="383">
        <v>7.2000000000000008E-2</v>
      </c>
      <c r="P523" s="383">
        <v>0.05</v>
      </c>
      <c r="Q523" s="423"/>
      <c r="R523" s="423"/>
      <c r="S523" s="423"/>
      <c r="T523" s="423"/>
      <c r="U523" s="423"/>
      <c r="V523" s="423"/>
      <c r="W523" s="423"/>
      <c r="X523" s="423"/>
      <c r="Y523" s="423"/>
      <c r="Z523" s="423"/>
      <c r="AA523" s="423"/>
      <c r="AB523" s="423"/>
      <c r="AC523" s="423"/>
      <c r="AD523" s="423"/>
      <c r="AE523" s="423"/>
      <c r="AF523" s="423"/>
      <c r="AG523" s="423"/>
      <c r="AH523" s="423"/>
      <c r="AI523" s="423"/>
      <c r="AJ523" s="423"/>
      <c r="AK523" s="423"/>
      <c r="AL523" s="423"/>
      <c r="AM523" s="423"/>
      <c r="AN523" s="423"/>
      <c r="AO523" s="423"/>
      <c r="AP523" s="423" t="s">
        <v>355</v>
      </c>
      <c r="AQ523" s="423" t="s">
        <v>1010</v>
      </c>
      <c r="AR523" s="423"/>
      <c r="AS523" s="423"/>
      <c r="AT523" s="446" t="s">
        <v>353</v>
      </c>
    </row>
    <row r="524" spans="1:46" ht="22.15" customHeight="1">
      <c r="A524" s="423">
        <f>IF(C524="",0,MAX($A$5:A523)+1)</f>
        <v>494</v>
      </c>
      <c r="B524" s="423"/>
      <c r="C524" s="357" t="s">
        <v>1011</v>
      </c>
      <c r="D524" s="423" t="s">
        <v>60</v>
      </c>
      <c r="E524" s="423">
        <v>4.84</v>
      </c>
      <c r="F524" s="423">
        <v>0.5</v>
      </c>
      <c r="G524" s="423"/>
      <c r="H524" s="328">
        <f>I524-E524</f>
        <v>0</v>
      </c>
      <c r="I524" s="329">
        <f t="shared" si="40"/>
        <v>4.84</v>
      </c>
      <c r="J524" s="329">
        <f>SUM(L524:P524)+SUM(R524:AN524)</f>
        <v>4.34</v>
      </c>
      <c r="K524" s="329" t="str">
        <f t="shared" si="43"/>
        <v xml:space="preserve">LUK, CSD, </v>
      </c>
      <c r="L524" s="423"/>
      <c r="M524" s="423">
        <v>0.25</v>
      </c>
      <c r="N524" s="423"/>
      <c r="O524" s="383"/>
      <c r="P524" s="383"/>
      <c r="Q524" s="423"/>
      <c r="R524" s="423"/>
      <c r="S524" s="423"/>
      <c r="T524" s="423"/>
      <c r="U524" s="423"/>
      <c r="V524" s="423"/>
      <c r="W524" s="423"/>
      <c r="X524" s="423"/>
      <c r="Y524" s="423"/>
      <c r="Z524" s="423"/>
      <c r="AA524" s="423"/>
      <c r="AB524" s="423"/>
      <c r="AC524" s="423"/>
      <c r="AD524" s="423"/>
      <c r="AE524" s="423"/>
      <c r="AF524" s="423"/>
      <c r="AG524" s="423"/>
      <c r="AH524" s="423"/>
      <c r="AI524" s="423"/>
      <c r="AJ524" s="423"/>
      <c r="AK524" s="423"/>
      <c r="AL524" s="358">
        <v>4.09</v>
      </c>
      <c r="AM524" s="423"/>
      <c r="AN524" s="423"/>
      <c r="AO524" s="423"/>
      <c r="AP524" s="423" t="s">
        <v>355</v>
      </c>
      <c r="AQ524" s="423"/>
      <c r="AR524" s="423"/>
      <c r="AS524" s="423"/>
      <c r="AT524" s="446" t="s">
        <v>353</v>
      </c>
    </row>
    <row r="525" spans="1:46" ht="56.25">
      <c r="A525" s="423">
        <f>IF(C525="",0,MAX($A$5:A524)+1)</f>
        <v>495</v>
      </c>
      <c r="B525" s="413">
        <v>30</v>
      </c>
      <c r="C525" s="427" t="s">
        <v>1012</v>
      </c>
      <c r="D525" s="422" t="s">
        <v>60</v>
      </c>
      <c r="E525" s="429">
        <v>56.65</v>
      </c>
      <c r="F525" s="429">
        <v>10.35</v>
      </c>
      <c r="G525" s="429"/>
      <c r="H525" s="328">
        <f t="shared" si="39"/>
        <v>0</v>
      </c>
      <c r="I525" s="329">
        <f t="shared" si="40"/>
        <v>56.65</v>
      </c>
      <c r="J525" s="329">
        <f t="shared" si="41"/>
        <v>46.3</v>
      </c>
      <c r="K525" s="329" t="str">
        <f t="shared" si="43"/>
        <v xml:space="preserve">LUC, LUK, HNK, CLN, RSN, RST, RSM, DGT, DTL, NTS, DGD, CSD, </v>
      </c>
      <c r="L525" s="429">
        <v>1.68</v>
      </c>
      <c r="M525" s="429">
        <v>12.04</v>
      </c>
      <c r="N525" s="429"/>
      <c r="O525" s="429">
        <v>9.6</v>
      </c>
      <c r="P525" s="429">
        <v>3.91</v>
      </c>
      <c r="Q525" s="333"/>
      <c r="R525" s="333">
        <v>3.49</v>
      </c>
      <c r="S525" s="429">
        <v>3.13</v>
      </c>
      <c r="T525" s="429">
        <v>0.68</v>
      </c>
      <c r="U525" s="429"/>
      <c r="V525" s="429"/>
      <c r="W525" s="429"/>
      <c r="X525" s="429"/>
      <c r="Y525" s="429"/>
      <c r="Z525" s="429"/>
      <c r="AA525" s="429"/>
      <c r="AB525" s="429"/>
      <c r="AC525" s="429">
        <v>0.66</v>
      </c>
      <c r="AD525" s="429">
        <v>0.01</v>
      </c>
      <c r="AE525" s="429">
        <v>0.11</v>
      </c>
      <c r="AF525" s="429"/>
      <c r="AG525" s="429"/>
      <c r="AH525" s="429">
        <v>0.27</v>
      </c>
      <c r="AI525" s="429"/>
      <c r="AJ525" s="429"/>
      <c r="AK525" s="429"/>
      <c r="AL525" s="429">
        <v>10.72</v>
      </c>
      <c r="AM525" s="429"/>
      <c r="AN525" s="429"/>
      <c r="AO525" s="429"/>
      <c r="AP525" s="429" t="s">
        <v>360</v>
      </c>
      <c r="AQ525" s="422"/>
      <c r="AR525" s="422"/>
      <c r="AS525" s="422"/>
      <c r="AT525" s="422" t="s">
        <v>345</v>
      </c>
    </row>
    <row r="526" spans="1:46" ht="22.15" customHeight="1">
      <c r="A526" s="423">
        <f>IF(C526="",0,MAX($A$5:A525)+1)</f>
        <v>496</v>
      </c>
      <c r="B526" s="423" t="s">
        <v>1013</v>
      </c>
      <c r="C526" s="332" t="s">
        <v>1014</v>
      </c>
      <c r="D526" s="423" t="s">
        <v>60</v>
      </c>
      <c r="E526" s="423">
        <v>1.1100000000000001</v>
      </c>
      <c r="F526" s="423">
        <v>0</v>
      </c>
      <c r="G526" s="423">
        <v>1.1100000000000001</v>
      </c>
      <c r="H526" s="328">
        <f t="shared" si="39"/>
        <v>3.9999999999999813E-2</v>
      </c>
      <c r="I526" s="329">
        <f t="shared" si="40"/>
        <v>1.1499999999999999</v>
      </c>
      <c r="J526" s="329">
        <f t="shared" si="41"/>
        <v>1.1499999999999999</v>
      </c>
      <c r="K526" s="329" t="str">
        <f t="shared" si="43"/>
        <v xml:space="preserve">HNK, CLN, RSN, </v>
      </c>
      <c r="L526" s="423"/>
      <c r="M526" s="423"/>
      <c r="N526" s="423"/>
      <c r="O526" s="423">
        <v>0.26</v>
      </c>
      <c r="P526" s="423">
        <v>0.44</v>
      </c>
      <c r="Q526" s="423"/>
      <c r="R526" s="423">
        <v>0.45</v>
      </c>
      <c r="S526" s="423"/>
      <c r="T526" s="423"/>
      <c r="U526" s="423"/>
      <c r="V526" s="423"/>
      <c r="W526" s="423"/>
      <c r="X526" s="423"/>
      <c r="Y526" s="423"/>
      <c r="Z526" s="423"/>
      <c r="AA526" s="423"/>
      <c r="AB526" s="423"/>
      <c r="AC526" s="423"/>
      <c r="AD526" s="423"/>
      <c r="AE526" s="423"/>
      <c r="AF526" s="423"/>
      <c r="AG526" s="423"/>
      <c r="AH526" s="423"/>
      <c r="AI526" s="423"/>
      <c r="AJ526" s="423"/>
      <c r="AK526" s="423"/>
      <c r="AL526" s="423"/>
      <c r="AM526" s="423"/>
      <c r="AN526" s="423"/>
      <c r="AO526" s="423"/>
      <c r="AP526" s="423" t="s">
        <v>360</v>
      </c>
      <c r="AQ526" s="423" t="s">
        <v>1015</v>
      </c>
      <c r="AR526" s="423"/>
      <c r="AS526" s="423"/>
      <c r="AT526" s="384"/>
    </row>
    <row r="527" spans="1:46" ht="37.5">
      <c r="A527" s="423">
        <f>IF(C527="",0,MAX($A$5:A526)+1)</f>
        <v>497</v>
      </c>
      <c r="B527" s="413">
        <v>131</v>
      </c>
      <c r="C527" s="427" t="s">
        <v>1016</v>
      </c>
      <c r="D527" s="422" t="s">
        <v>60</v>
      </c>
      <c r="E527" s="429">
        <v>8.6999999999999993</v>
      </c>
      <c r="F527" s="429">
        <v>2.82</v>
      </c>
      <c r="G527" s="429"/>
      <c r="H527" s="328">
        <f t="shared" si="39"/>
        <v>0</v>
      </c>
      <c r="I527" s="329">
        <f t="shared" si="40"/>
        <v>8.6999999999999993</v>
      </c>
      <c r="J527" s="329">
        <f t="shared" si="41"/>
        <v>5.879999999999999</v>
      </c>
      <c r="K527" s="329" t="str">
        <f t="shared" si="43"/>
        <v xml:space="preserve">LUC, HNK, CLN, RSN, DGD, CSD, </v>
      </c>
      <c r="L527" s="429">
        <v>0.92</v>
      </c>
      <c r="M527" s="429"/>
      <c r="N527" s="429"/>
      <c r="O527" s="429">
        <v>0.10999999999999921</v>
      </c>
      <c r="P527" s="429">
        <v>2.8</v>
      </c>
      <c r="Q527" s="333"/>
      <c r="R527" s="333">
        <v>0.55000000000000004</v>
      </c>
      <c r="S527" s="429"/>
      <c r="T527" s="429"/>
      <c r="U527" s="429"/>
      <c r="V527" s="429"/>
      <c r="W527" s="429"/>
      <c r="X527" s="429"/>
      <c r="Y527" s="429"/>
      <c r="Z527" s="429"/>
      <c r="AA527" s="429"/>
      <c r="AB527" s="429"/>
      <c r="AC527" s="429"/>
      <c r="AD527" s="429"/>
      <c r="AE527" s="429"/>
      <c r="AF527" s="429"/>
      <c r="AG527" s="429"/>
      <c r="AH527" s="429">
        <v>0.05</v>
      </c>
      <c r="AI527" s="429"/>
      <c r="AJ527" s="429"/>
      <c r="AK527" s="429"/>
      <c r="AL527" s="429">
        <v>1.45</v>
      </c>
      <c r="AM527" s="429"/>
      <c r="AN527" s="429"/>
      <c r="AO527" s="429"/>
      <c r="AP527" s="429" t="s">
        <v>360</v>
      </c>
      <c r="AQ527" s="422"/>
      <c r="AR527" s="422"/>
      <c r="AS527" s="422"/>
      <c r="AT527" s="422" t="s">
        <v>345</v>
      </c>
    </row>
    <row r="528" spans="1:46" ht="75">
      <c r="A528" s="423">
        <f>IF(C528="",0,MAX($A$5:A527)+1)</f>
        <v>498</v>
      </c>
      <c r="B528" s="413">
        <v>8</v>
      </c>
      <c r="C528" s="427" t="s">
        <v>1017</v>
      </c>
      <c r="D528" s="429">
        <v>6.88</v>
      </c>
      <c r="E528" s="429">
        <v>6.88</v>
      </c>
      <c r="F528" s="429">
        <v>6.88</v>
      </c>
      <c r="G528" s="429"/>
      <c r="H528" s="328">
        <f t="shared" si="39"/>
        <v>47.889999999999993</v>
      </c>
      <c r="I528" s="329">
        <f t="shared" si="40"/>
        <v>54.769999999999996</v>
      </c>
      <c r="J528" s="329">
        <f t="shared" si="41"/>
        <v>47.889999999999993</v>
      </c>
      <c r="K528" s="329" t="str">
        <f t="shared" si="43"/>
        <v xml:space="preserve">LUC, LUK, HNK, CLN, RSN, RST, RSM, RDD, NTS, DSH, DGT, DTL, DGD, SON, CSD, </v>
      </c>
      <c r="L528" s="429">
        <v>19.920000000000002</v>
      </c>
      <c r="M528" s="429">
        <v>3.01</v>
      </c>
      <c r="N528" s="429"/>
      <c r="O528" s="429">
        <v>6.2</v>
      </c>
      <c r="P528" s="429">
        <v>0.99</v>
      </c>
      <c r="Q528" s="429"/>
      <c r="R528" s="429">
        <v>5.2</v>
      </c>
      <c r="S528" s="429">
        <v>3.69</v>
      </c>
      <c r="T528" s="429">
        <v>0.57999999999999996</v>
      </c>
      <c r="U528" s="429"/>
      <c r="V528" s="429">
        <v>0.28000000000000003</v>
      </c>
      <c r="W528" s="429">
        <v>0.61</v>
      </c>
      <c r="X528" s="429"/>
      <c r="Y528" s="429"/>
      <c r="Z528" s="429"/>
      <c r="AA528" s="429"/>
      <c r="AB528" s="429">
        <v>0.02</v>
      </c>
      <c r="AC528" s="429">
        <v>0.12</v>
      </c>
      <c r="AD528" s="429">
        <v>0.08</v>
      </c>
      <c r="AE528" s="429"/>
      <c r="AF528" s="429"/>
      <c r="AG528" s="429"/>
      <c r="AH528" s="429">
        <v>0.7</v>
      </c>
      <c r="AI528" s="429"/>
      <c r="AJ528" s="429"/>
      <c r="AK528" s="429">
        <v>0.15</v>
      </c>
      <c r="AL528" s="429">
        <v>6.34</v>
      </c>
      <c r="AM528" s="429"/>
      <c r="AN528" s="429"/>
      <c r="AO528" s="429"/>
      <c r="AP528" s="429" t="s">
        <v>362</v>
      </c>
      <c r="AQ528" s="422"/>
      <c r="AR528" s="422"/>
      <c r="AS528" s="422"/>
      <c r="AT528" s="422" t="s">
        <v>345</v>
      </c>
    </row>
    <row r="529" spans="1:46" ht="37.5">
      <c r="A529" s="423">
        <f>IF(C529="",0,MAX($A$5:A528)+1)</f>
        <v>499</v>
      </c>
      <c r="B529" s="422">
        <v>30</v>
      </c>
      <c r="C529" s="427" t="s">
        <v>1018</v>
      </c>
      <c r="D529" s="422" t="s">
        <v>60</v>
      </c>
      <c r="E529" s="429">
        <v>7.41</v>
      </c>
      <c r="F529" s="429"/>
      <c r="G529" s="429"/>
      <c r="H529" s="328">
        <f t="shared" si="39"/>
        <v>0</v>
      </c>
      <c r="I529" s="329">
        <f t="shared" si="40"/>
        <v>7.41</v>
      </c>
      <c r="J529" s="329">
        <f t="shared" si="41"/>
        <v>7.41</v>
      </c>
      <c r="K529" s="329" t="str">
        <f t="shared" si="43"/>
        <v xml:space="preserve">LUC, LUK, HNK, NTS, ONT, DGT, CSD, </v>
      </c>
      <c r="L529" s="429">
        <v>4.4400000000000004</v>
      </c>
      <c r="M529" s="429">
        <v>0.42</v>
      </c>
      <c r="N529" s="429"/>
      <c r="O529" s="429">
        <v>1.07</v>
      </c>
      <c r="P529" s="429"/>
      <c r="Q529" s="429"/>
      <c r="R529" s="429"/>
      <c r="S529" s="429"/>
      <c r="T529" s="429"/>
      <c r="U529" s="429"/>
      <c r="V529" s="429"/>
      <c r="W529" s="429">
        <v>0.01</v>
      </c>
      <c r="X529" s="429">
        <v>0.36</v>
      </c>
      <c r="Y529" s="429"/>
      <c r="Z529" s="429"/>
      <c r="AA529" s="429"/>
      <c r="AB529" s="429"/>
      <c r="AC529" s="429">
        <v>0.94</v>
      </c>
      <c r="AD529" s="429"/>
      <c r="AE529" s="429"/>
      <c r="AF529" s="429"/>
      <c r="AG529" s="429"/>
      <c r="AH529" s="429"/>
      <c r="AI529" s="429"/>
      <c r="AJ529" s="429"/>
      <c r="AK529" s="429"/>
      <c r="AL529" s="429">
        <v>0.17</v>
      </c>
      <c r="AM529" s="429"/>
      <c r="AN529" s="429"/>
      <c r="AO529" s="429"/>
      <c r="AP529" s="429" t="s">
        <v>362</v>
      </c>
      <c r="AQ529" s="422"/>
      <c r="AR529" s="422"/>
      <c r="AS529" s="422"/>
      <c r="AT529" s="422" t="s">
        <v>353</v>
      </c>
    </row>
    <row r="530" spans="1:46" ht="22.15" customHeight="1">
      <c r="A530" s="423">
        <f>IF(C530="",0,MAX($A$5:A529)+1)</f>
        <v>500</v>
      </c>
      <c r="B530" s="423" t="s">
        <v>1019</v>
      </c>
      <c r="C530" s="332" t="s">
        <v>1020</v>
      </c>
      <c r="D530" s="423" t="s">
        <v>60</v>
      </c>
      <c r="E530" s="423">
        <v>0.27259999999999995</v>
      </c>
      <c r="F530" s="423"/>
      <c r="G530" s="423">
        <v>0.27259999999999995</v>
      </c>
      <c r="H530" s="328">
        <f t="shared" si="39"/>
        <v>0</v>
      </c>
      <c r="I530" s="329">
        <f t="shared" si="40"/>
        <v>0.27260000000000001</v>
      </c>
      <c r="J530" s="329">
        <f t="shared" si="41"/>
        <v>0.27260000000000001</v>
      </c>
      <c r="K530" s="329" t="str">
        <f t="shared" si="43"/>
        <v xml:space="preserve">HNK, RSN, </v>
      </c>
      <c r="L530" s="423"/>
      <c r="M530" s="423"/>
      <c r="N530" s="423"/>
      <c r="O530" s="423">
        <v>0.1875</v>
      </c>
      <c r="P530" s="423"/>
      <c r="Q530" s="423"/>
      <c r="R530" s="423">
        <v>8.5099999999999995E-2</v>
      </c>
      <c r="S530" s="423"/>
      <c r="T530" s="423"/>
      <c r="U530" s="423"/>
      <c r="V530" s="423"/>
      <c r="W530" s="423"/>
      <c r="X530" s="423"/>
      <c r="Y530" s="423"/>
      <c r="Z530" s="423"/>
      <c r="AA530" s="423"/>
      <c r="AB530" s="423"/>
      <c r="AC530" s="423"/>
      <c r="AD530" s="423"/>
      <c r="AE530" s="423"/>
      <c r="AF530" s="423"/>
      <c r="AG530" s="423"/>
      <c r="AH530" s="423"/>
      <c r="AI530" s="423"/>
      <c r="AJ530" s="423"/>
      <c r="AK530" s="423"/>
      <c r="AL530" s="423"/>
      <c r="AM530" s="423"/>
      <c r="AN530" s="423"/>
      <c r="AO530" s="423"/>
      <c r="AP530" s="423" t="s">
        <v>362</v>
      </c>
      <c r="AQ530" s="423" t="s">
        <v>1021</v>
      </c>
      <c r="AR530" s="423"/>
      <c r="AS530" s="423"/>
      <c r="AT530" s="384" t="s">
        <v>353</v>
      </c>
    </row>
    <row r="531" spans="1:46" ht="56.25">
      <c r="A531" s="423">
        <f>IF(C531="",0,MAX($A$5:A530)+1)</f>
        <v>501</v>
      </c>
      <c r="B531" s="413">
        <v>16</v>
      </c>
      <c r="C531" s="427" t="s">
        <v>1022</v>
      </c>
      <c r="D531" s="422" t="s">
        <v>60</v>
      </c>
      <c r="E531" s="429">
        <v>12.829999999999998</v>
      </c>
      <c r="F531" s="429"/>
      <c r="G531" s="429"/>
      <c r="H531" s="328">
        <f t="shared" si="39"/>
        <v>0</v>
      </c>
      <c r="I531" s="329">
        <f t="shared" si="40"/>
        <v>12.829999999999998</v>
      </c>
      <c r="J531" s="329">
        <f t="shared" si="41"/>
        <v>12.829999999999998</v>
      </c>
      <c r="K531" s="329" t="str">
        <f t="shared" si="43"/>
        <v xml:space="preserve">LUC, LUK, HNK, CLN, RSN, RSM, NTS, ONT, DGT, DTL, CSD, </v>
      </c>
      <c r="L531" s="429">
        <v>3.53</v>
      </c>
      <c r="M531" s="429">
        <v>0.41</v>
      </c>
      <c r="N531" s="429"/>
      <c r="O531" s="429">
        <v>0.78</v>
      </c>
      <c r="P531" s="429">
        <v>0.05</v>
      </c>
      <c r="Q531" s="334"/>
      <c r="R531" s="334">
        <v>0.81</v>
      </c>
      <c r="S531" s="429"/>
      <c r="T531" s="429">
        <v>0.02</v>
      </c>
      <c r="U531" s="429"/>
      <c r="V531" s="429"/>
      <c r="W531" s="429">
        <v>0.76</v>
      </c>
      <c r="X531" s="429">
        <v>4.93</v>
      </c>
      <c r="Y531" s="429"/>
      <c r="Z531" s="429"/>
      <c r="AA531" s="429"/>
      <c r="AB531" s="429"/>
      <c r="AC531" s="429">
        <v>0.34</v>
      </c>
      <c r="AD531" s="429">
        <v>0.05</v>
      </c>
      <c r="AE531" s="429"/>
      <c r="AF531" s="429"/>
      <c r="AG531" s="429"/>
      <c r="AH531" s="429"/>
      <c r="AI531" s="429"/>
      <c r="AJ531" s="429"/>
      <c r="AK531" s="429"/>
      <c r="AL531" s="429">
        <v>1.1499999999999999</v>
      </c>
      <c r="AM531" s="429"/>
      <c r="AN531" s="429"/>
      <c r="AO531" s="429"/>
      <c r="AP531" s="429" t="s">
        <v>364</v>
      </c>
      <c r="AQ531" s="422"/>
      <c r="AR531" s="422"/>
      <c r="AS531" s="422"/>
      <c r="AT531" s="422" t="s">
        <v>345</v>
      </c>
    </row>
    <row r="532" spans="1:46" ht="22.15" customHeight="1">
      <c r="A532" s="423">
        <f>IF(C532="",0,MAX($A$5:A531)+1)</f>
        <v>502</v>
      </c>
      <c r="B532" s="423" t="s">
        <v>1023</v>
      </c>
      <c r="C532" s="332" t="s">
        <v>1024</v>
      </c>
      <c r="D532" s="423" t="s">
        <v>60</v>
      </c>
      <c r="E532" s="423">
        <v>0.04</v>
      </c>
      <c r="F532" s="423"/>
      <c r="G532" s="423">
        <v>0.04</v>
      </c>
      <c r="H532" s="328">
        <f t="shared" si="39"/>
        <v>0</v>
      </c>
      <c r="I532" s="329">
        <f t="shared" si="40"/>
        <v>0.04</v>
      </c>
      <c r="J532" s="329">
        <f t="shared" si="41"/>
        <v>0.04</v>
      </c>
      <c r="K532" s="329" t="str">
        <f t="shared" si="43"/>
        <v xml:space="preserve">HNK, </v>
      </c>
      <c r="L532" s="423"/>
      <c r="M532" s="423"/>
      <c r="N532" s="423"/>
      <c r="O532" s="423">
        <v>0.04</v>
      </c>
      <c r="P532" s="423"/>
      <c r="Q532" s="423"/>
      <c r="R532" s="423"/>
      <c r="S532" s="423"/>
      <c r="T532" s="423"/>
      <c r="U532" s="423"/>
      <c r="V532" s="423"/>
      <c r="W532" s="423"/>
      <c r="X532" s="423"/>
      <c r="Y532" s="423"/>
      <c r="Z532" s="423"/>
      <c r="AA532" s="423"/>
      <c r="AB532" s="423"/>
      <c r="AC532" s="423"/>
      <c r="AD532" s="423"/>
      <c r="AE532" s="423"/>
      <c r="AF532" s="423"/>
      <c r="AG532" s="423"/>
      <c r="AH532" s="423"/>
      <c r="AI532" s="423"/>
      <c r="AJ532" s="423"/>
      <c r="AK532" s="423"/>
      <c r="AL532" s="423"/>
      <c r="AM532" s="423"/>
      <c r="AN532" s="423"/>
      <c r="AO532" s="423"/>
      <c r="AP532" s="423" t="s">
        <v>364</v>
      </c>
      <c r="AQ532" s="423" t="s">
        <v>1025</v>
      </c>
      <c r="AR532" s="423"/>
      <c r="AS532" s="423"/>
      <c r="AT532" s="384" t="s">
        <v>353</v>
      </c>
    </row>
    <row r="533" spans="1:46" ht="22.15" customHeight="1">
      <c r="A533" s="423">
        <f>IF(C533="",0,MAX($A$5:A532)+1)</f>
        <v>503</v>
      </c>
      <c r="B533" s="413">
        <v>5</v>
      </c>
      <c r="C533" s="427" t="s">
        <v>1026</v>
      </c>
      <c r="D533" s="422" t="s">
        <v>60</v>
      </c>
      <c r="E533" s="429">
        <v>0.56479999999999997</v>
      </c>
      <c r="F533" s="429"/>
      <c r="G533" s="429"/>
      <c r="H533" s="328">
        <f t="shared" si="39"/>
        <v>0</v>
      </c>
      <c r="I533" s="329">
        <f t="shared" si="40"/>
        <v>0.56479999999999997</v>
      </c>
      <c r="J533" s="329">
        <f t="shared" si="41"/>
        <v>0.56479999999999997</v>
      </c>
      <c r="K533" s="329" t="str">
        <f t="shared" si="43"/>
        <v xml:space="preserve">HNK, DGT, DCH, </v>
      </c>
      <c r="L533" s="429"/>
      <c r="M533" s="429"/>
      <c r="N533" s="429"/>
      <c r="O533" s="429">
        <v>0.14000000000000001</v>
      </c>
      <c r="P533" s="429"/>
      <c r="Q533" s="334"/>
      <c r="R533" s="334"/>
      <c r="S533" s="429"/>
      <c r="T533" s="429"/>
      <c r="U533" s="429"/>
      <c r="V533" s="429"/>
      <c r="W533" s="429"/>
      <c r="X533" s="429"/>
      <c r="Y533" s="429"/>
      <c r="Z533" s="429"/>
      <c r="AA533" s="429"/>
      <c r="AB533" s="429"/>
      <c r="AC533" s="429">
        <v>8.48E-2</v>
      </c>
      <c r="AD533" s="429"/>
      <c r="AE533" s="429"/>
      <c r="AF533" s="429"/>
      <c r="AG533" s="429"/>
      <c r="AH533" s="429"/>
      <c r="AI533" s="429">
        <v>0.34</v>
      </c>
      <c r="AJ533" s="429"/>
      <c r="AK533" s="429"/>
      <c r="AL533" s="429"/>
      <c r="AM533" s="429"/>
      <c r="AN533" s="429"/>
      <c r="AO533" s="429"/>
      <c r="AP533" s="429" t="s">
        <v>366</v>
      </c>
      <c r="AQ533" s="422"/>
      <c r="AR533" s="422"/>
      <c r="AS533" s="422"/>
      <c r="AT533" s="422" t="s">
        <v>345</v>
      </c>
    </row>
    <row r="534" spans="1:46" ht="56.25">
      <c r="A534" s="423">
        <f>IF(C534="",0,MAX($A$5:A533)+1)</f>
        <v>504</v>
      </c>
      <c r="B534" s="413">
        <v>7</v>
      </c>
      <c r="C534" s="427" t="s">
        <v>1027</v>
      </c>
      <c r="D534" s="422" t="s">
        <v>60</v>
      </c>
      <c r="E534" s="429">
        <v>8.8099999999999987</v>
      </c>
      <c r="F534" s="429">
        <v>1.01</v>
      </c>
      <c r="G534" s="429"/>
      <c r="H534" s="328">
        <f t="shared" si="39"/>
        <v>0</v>
      </c>
      <c r="I534" s="329">
        <f t="shared" si="40"/>
        <v>8.8099999999999987</v>
      </c>
      <c r="J534" s="329">
        <f t="shared" si="41"/>
        <v>7.7999999999999989</v>
      </c>
      <c r="K534" s="329" t="str">
        <f t="shared" si="43"/>
        <v xml:space="preserve">LUK, HNK, CLN, RSN, DGT, NTS, DGD, SON, CSD, </v>
      </c>
      <c r="L534" s="429"/>
      <c r="M534" s="429">
        <v>2.23</v>
      </c>
      <c r="N534" s="429"/>
      <c r="O534" s="429">
        <v>4.8099999999999996</v>
      </c>
      <c r="P534" s="429">
        <v>0.09</v>
      </c>
      <c r="Q534" s="334"/>
      <c r="R534" s="334">
        <v>0.01</v>
      </c>
      <c r="S534" s="429"/>
      <c r="T534" s="429"/>
      <c r="U534" s="429"/>
      <c r="V534" s="429"/>
      <c r="W534" s="429"/>
      <c r="X534" s="429"/>
      <c r="Y534" s="429"/>
      <c r="Z534" s="429"/>
      <c r="AA534" s="429"/>
      <c r="AB534" s="429"/>
      <c r="AC534" s="429">
        <v>0.35</v>
      </c>
      <c r="AD534" s="429"/>
      <c r="AE534" s="429">
        <v>0.01</v>
      </c>
      <c r="AF534" s="429"/>
      <c r="AG534" s="429"/>
      <c r="AH534" s="429">
        <v>0.05</v>
      </c>
      <c r="AI534" s="429"/>
      <c r="AJ534" s="429"/>
      <c r="AK534" s="429">
        <v>0.02</v>
      </c>
      <c r="AL534" s="429">
        <v>0.23</v>
      </c>
      <c r="AM534" s="429"/>
      <c r="AN534" s="429"/>
      <c r="AO534" s="429"/>
      <c r="AP534" s="429" t="s">
        <v>366</v>
      </c>
      <c r="AQ534" s="422"/>
      <c r="AR534" s="422"/>
      <c r="AS534" s="422"/>
      <c r="AT534" s="422" t="s">
        <v>345</v>
      </c>
    </row>
    <row r="535" spans="1:46" ht="22.15" customHeight="1">
      <c r="A535" s="423">
        <f>IF(C535="",0,MAX($A$5:A534)+1)</f>
        <v>505</v>
      </c>
      <c r="B535" s="413">
        <v>13</v>
      </c>
      <c r="C535" s="427" t="s">
        <v>1028</v>
      </c>
      <c r="D535" s="422" t="s">
        <v>60</v>
      </c>
      <c r="E535" s="429">
        <v>0.31190000000000001</v>
      </c>
      <c r="F535" s="429"/>
      <c r="G535" s="429"/>
      <c r="H535" s="328">
        <f t="shared" si="39"/>
        <v>0</v>
      </c>
      <c r="I535" s="329">
        <f t="shared" si="40"/>
        <v>0.31190000000000001</v>
      </c>
      <c r="J535" s="329">
        <f t="shared" si="41"/>
        <v>0.31190000000000001</v>
      </c>
      <c r="K535" s="329" t="str">
        <f t="shared" si="43"/>
        <v xml:space="preserve">HNK, </v>
      </c>
      <c r="L535" s="429"/>
      <c r="M535" s="429"/>
      <c r="N535" s="429"/>
      <c r="O535" s="429">
        <v>0.31190000000000001</v>
      </c>
      <c r="P535" s="429"/>
      <c r="Q535" s="334"/>
      <c r="R535" s="334"/>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t="s">
        <v>366</v>
      </c>
      <c r="AQ535" s="422"/>
      <c r="AR535" s="422"/>
      <c r="AS535" s="422"/>
      <c r="AT535" s="422" t="s">
        <v>345</v>
      </c>
    </row>
    <row r="536" spans="1:46" ht="22.15" customHeight="1">
      <c r="A536" s="423">
        <f>IF(C536="",0,MAX($A$5:A535)+1)</f>
        <v>506</v>
      </c>
      <c r="B536" s="423" t="s">
        <v>1029</v>
      </c>
      <c r="C536" s="332" t="s">
        <v>1030</v>
      </c>
      <c r="D536" s="423" t="s">
        <v>60</v>
      </c>
      <c r="E536" s="423">
        <v>0.06</v>
      </c>
      <c r="F536" s="423"/>
      <c r="G536" s="423">
        <v>0.06</v>
      </c>
      <c r="H536" s="328">
        <f t="shared" si="39"/>
        <v>0</v>
      </c>
      <c r="I536" s="329">
        <f t="shared" si="40"/>
        <v>0.06</v>
      </c>
      <c r="J536" s="329">
        <f t="shared" si="41"/>
        <v>0.06</v>
      </c>
      <c r="K536" s="329" t="str">
        <f t="shared" si="43"/>
        <v xml:space="preserve">HNK, </v>
      </c>
      <c r="L536" s="423"/>
      <c r="M536" s="423"/>
      <c r="N536" s="423"/>
      <c r="O536" s="423">
        <v>0.06</v>
      </c>
      <c r="P536" s="423"/>
      <c r="Q536" s="423"/>
      <c r="R536" s="423"/>
      <c r="S536" s="423"/>
      <c r="T536" s="423"/>
      <c r="U536" s="423"/>
      <c r="V536" s="423"/>
      <c r="W536" s="423"/>
      <c r="X536" s="423"/>
      <c r="Y536" s="423"/>
      <c r="Z536" s="423"/>
      <c r="AA536" s="423"/>
      <c r="AB536" s="423"/>
      <c r="AC536" s="423"/>
      <c r="AD536" s="423"/>
      <c r="AE536" s="423"/>
      <c r="AF536" s="423"/>
      <c r="AG536" s="423"/>
      <c r="AH536" s="423"/>
      <c r="AI536" s="423"/>
      <c r="AJ536" s="423"/>
      <c r="AK536" s="423"/>
      <c r="AL536" s="423"/>
      <c r="AM536" s="423"/>
      <c r="AN536" s="423"/>
      <c r="AO536" s="423"/>
      <c r="AP536" s="423" t="s">
        <v>366</v>
      </c>
      <c r="AQ536" s="423"/>
      <c r="AR536" s="423"/>
      <c r="AS536" s="423"/>
      <c r="AT536" s="384" t="s">
        <v>353</v>
      </c>
    </row>
    <row r="537" spans="1:46" ht="75">
      <c r="A537" s="423">
        <f>IF(C537="",0,MAX($A$5:A536)+1)</f>
        <v>507</v>
      </c>
      <c r="B537" s="423">
        <v>30</v>
      </c>
      <c r="C537" s="332" t="s">
        <v>1031</v>
      </c>
      <c r="D537" s="423" t="s">
        <v>60</v>
      </c>
      <c r="E537" s="429">
        <v>14.66</v>
      </c>
      <c r="F537" s="429"/>
      <c r="G537" s="429"/>
      <c r="H537" s="328">
        <f t="shared" si="39"/>
        <v>0</v>
      </c>
      <c r="I537" s="329">
        <f t="shared" si="40"/>
        <v>14.66</v>
      </c>
      <c r="J537" s="329">
        <f t="shared" si="41"/>
        <v>14.66</v>
      </c>
      <c r="K537" s="329" t="str">
        <f t="shared" si="43"/>
        <v xml:space="preserve">LUC, LUK, HNK, RSN, RST, RSM, RPH, ONT, DGT, NTS, DCH, SON, CSD, NTD, </v>
      </c>
      <c r="L537" s="429">
        <v>6.14</v>
      </c>
      <c r="M537" s="429">
        <v>2.08</v>
      </c>
      <c r="N537" s="429"/>
      <c r="O537" s="429">
        <v>0.48</v>
      </c>
      <c r="P537" s="429"/>
      <c r="Q537" s="334"/>
      <c r="R537" s="334">
        <v>1.41</v>
      </c>
      <c r="S537" s="429">
        <v>0.85</v>
      </c>
      <c r="T537" s="429">
        <v>1.19</v>
      </c>
      <c r="U537" s="429">
        <v>0.12</v>
      </c>
      <c r="V537" s="429"/>
      <c r="W537" s="429"/>
      <c r="X537" s="429">
        <v>1.81</v>
      </c>
      <c r="Y537" s="429"/>
      <c r="Z537" s="429"/>
      <c r="AA537" s="429"/>
      <c r="AB537" s="429"/>
      <c r="AC537" s="429">
        <v>0.04</v>
      </c>
      <c r="AD537" s="429"/>
      <c r="AE537" s="429">
        <v>0.03</v>
      </c>
      <c r="AF537" s="429"/>
      <c r="AG537" s="429"/>
      <c r="AH537" s="429"/>
      <c r="AI537" s="429">
        <v>0.14000000000000001</v>
      </c>
      <c r="AJ537" s="429"/>
      <c r="AK537" s="429">
        <v>0.04</v>
      </c>
      <c r="AL537" s="429">
        <v>0.24</v>
      </c>
      <c r="AM537" s="429">
        <v>0.09</v>
      </c>
      <c r="AN537" s="429"/>
      <c r="AO537" s="429"/>
      <c r="AP537" s="429" t="s">
        <v>368</v>
      </c>
      <c r="AQ537" s="384"/>
      <c r="AR537" s="422"/>
      <c r="AS537" s="422"/>
      <c r="AT537" s="422" t="s">
        <v>345</v>
      </c>
    </row>
    <row r="538" spans="1:46" ht="22.15" customHeight="1">
      <c r="A538" s="423">
        <f>IF(C538="",0,MAX($A$5:A537)+1)</f>
        <v>508</v>
      </c>
      <c r="B538" s="423" t="s">
        <v>1032</v>
      </c>
      <c r="C538" s="332" t="s">
        <v>1033</v>
      </c>
      <c r="D538" s="423" t="s">
        <v>60</v>
      </c>
      <c r="E538" s="423">
        <v>0.24000000000000002</v>
      </c>
      <c r="F538" s="423"/>
      <c r="G538" s="423">
        <v>0.24000000000000002</v>
      </c>
      <c r="H538" s="328">
        <f t="shared" si="39"/>
        <v>0</v>
      </c>
      <c r="I538" s="329">
        <f t="shared" si="40"/>
        <v>0.24000000000000002</v>
      </c>
      <c r="J538" s="329">
        <f t="shared" si="41"/>
        <v>0.24000000000000002</v>
      </c>
      <c r="K538" s="329" t="str">
        <f t="shared" si="43"/>
        <v xml:space="preserve">HNK, CLN, RSN, </v>
      </c>
      <c r="L538" s="423"/>
      <c r="M538" s="423"/>
      <c r="N538" s="423"/>
      <c r="O538" s="423">
        <v>0.12</v>
      </c>
      <c r="P538" s="423">
        <v>8.0000000000000016E-2</v>
      </c>
      <c r="Q538" s="423"/>
      <c r="R538" s="423">
        <v>0.04</v>
      </c>
      <c r="S538" s="423"/>
      <c r="T538" s="423"/>
      <c r="U538" s="423"/>
      <c r="V538" s="423"/>
      <c r="W538" s="423"/>
      <c r="X538" s="423"/>
      <c r="Y538" s="423"/>
      <c r="Z538" s="423"/>
      <c r="AA538" s="423"/>
      <c r="AB538" s="423"/>
      <c r="AC538" s="423"/>
      <c r="AD538" s="423"/>
      <c r="AE538" s="423"/>
      <c r="AF538" s="423"/>
      <c r="AG538" s="423"/>
      <c r="AH538" s="423"/>
      <c r="AI538" s="423"/>
      <c r="AJ538" s="423"/>
      <c r="AK538" s="423"/>
      <c r="AL538" s="423"/>
      <c r="AM538" s="423"/>
      <c r="AN538" s="423"/>
      <c r="AO538" s="423"/>
      <c r="AP538" s="423" t="s">
        <v>368</v>
      </c>
      <c r="AQ538" s="423" t="s">
        <v>1034</v>
      </c>
      <c r="AR538" s="423"/>
      <c r="AS538" s="423"/>
      <c r="AT538" s="384" t="s">
        <v>353</v>
      </c>
    </row>
    <row r="539" spans="1:46" ht="22.15" customHeight="1">
      <c r="A539" s="423">
        <f>IF(C539="",0,MAX($A$5:A538)+1)</f>
        <v>509</v>
      </c>
      <c r="B539" s="413">
        <v>20</v>
      </c>
      <c r="C539" s="427" t="s">
        <v>1035</v>
      </c>
      <c r="D539" s="422" t="s">
        <v>60</v>
      </c>
      <c r="E539" s="429">
        <v>8.5057000000000009</v>
      </c>
      <c r="F539" s="429">
        <v>0.23219999999999999</v>
      </c>
      <c r="G539" s="429"/>
      <c r="H539" s="328">
        <f t="shared" si="39"/>
        <v>0</v>
      </c>
      <c r="I539" s="329">
        <f t="shared" si="40"/>
        <v>8.5057000000000009</v>
      </c>
      <c r="J539" s="329">
        <f t="shared" si="41"/>
        <v>8.2735000000000003</v>
      </c>
      <c r="K539" s="329" t="str">
        <f t="shared" si="43"/>
        <v xml:space="preserve">HNK, RSN, RPH, RDD, </v>
      </c>
      <c r="L539" s="429"/>
      <c r="M539" s="429"/>
      <c r="N539" s="429"/>
      <c r="O539" s="429">
        <v>1.2</v>
      </c>
      <c r="P539" s="429"/>
      <c r="Q539" s="333"/>
      <c r="R539" s="333">
        <v>0.28249999999999997</v>
      </c>
      <c r="S539" s="429"/>
      <c r="T539" s="429"/>
      <c r="U539" s="429">
        <v>6.57</v>
      </c>
      <c r="V539" s="429">
        <v>0.221</v>
      </c>
      <c r="W539" s="429"/>
      <c r="X539" s="429"/>
      <c r="Y539" s="429"/>
      <c r="Z539" s="429"/>
      <c r="AA539" s="429"/>
      <c r="AB539" s="429"/>
      <c r="AC539" s="429"/>
      <c r="AD539" s="429"/>
      <c r="AE539" s="429"/>
      <c r="AF539" s="429"/>
      <c r="AG539" s="429"/>
      <c r="AH539" s="429"/>
      <c r="AI539" s="429"/>
      <c r="AJ539" s="429"/>
      <c r="AK539" s="429"/>
      <c r="AL539" s="429"/>
      <c r="AM539" s="429"/>
      <c r="AN539" s="429"/>
      <c r="AO539" s="429"/>
      <c r="AP539" s="429" t="s">
        <v>371</v>
      </c>
      <c r="AQ539" s="422"/>
      <c r="AR539" s="422"/>
      <c r="AS539" s="422"/>
      <c r="AT539" s="422" t="s">
        <v>345</v>
      </c>
    </row>
    <row r="540" spans="1:46" ht="22.15" customHeight="1">
      <c r="A540" s="423">
        <f>IF(C540="",0,MAX($A$5:A539)+1)</f>
        <v>510</v>
      </c>
      <c r="B540" s="413">
        <v>23</v>
      </c>
      <c r="C540" s="427" t="s">
        <v>1036</v>
      </c>
      <c r="D540" s="422" t="s">
        <v>60</v>
      </c>
      <c r="E540" s="429">
        <v>1.3048999999999999</v>
      </c>
      <c r="F540" s="429"/>
      <c r="G540" s="429"/>
      <c r="H540" s="328">
        <f t="shared" si="39"/>
        <v>0</v>
      </c>
      <c r="I540" s="329">
        <f t="shared" si="40"/>
        <v>1.3048999999999999</v>
      </c>
      <c r="J540" s="329">
        <f t="shared" si="41"/>
        <v>1.3048999999999999</v>
      </c>
      <c r="K540" s="329" t="str">
        <f t="shared" si="43"/>
        <v xml:space="preserve">RDD, </v>
      </c>
      <c r="L540" s="429"/>
      <c r="M540" s="429"/>
      <c r="N540" s="429"/>
      <c r="O540" s="429"/>
      <c r="P540" s="429"/>
      <c r="Q540" s="333"/>
      <c r="R540" s="333"/>
      <c r="S540" s="429"/>
      <c r="T540" s="429"/>
      <c r="U540" s="429"/>
      <c r="V540" s="429">
        <v>1.3048999999999999</v>
      </c>
      <c r="W540" s="429"/>
      <c r="X540" s="429"/>
      <c r="Y540" s="429"/>
      <c r="Z540" s="429"/>
      <c r="AA540" s="429"/>
      <c r="AB540" s="429"/>
      <c r="AC540" s="429"/>
      <c r="AD540" s="429"/>
      <c r="AE540" s="429"/>
      <c r="AF540" s="429"/>
      <c r="AG540" s="429"/>
      <c r="AH540" s="429"/>
      <c r="AI540" s="429"/>
      <c r="AJ540" s="429"/>
      <c r="AK540" s="429"/>
      <c r="AL540" s="429"/>
      <c r="AM540" s="429"/>
      <c r="AN540" s="429"/>
      <c r="AO540" s="429"/>
      <c r="AP540" s="429" t="s">
        <v>371</v>
      </c>
      <c r="AQ540" s="422"/>
      <c r="AR540" s="422"/>
      <c r="AS540" s="422"/>
      <c r="AT540" s="422" t="s">
        <v>345</v>
      </c>
    </row>
    <row r="541" spans="1:46" ht="22.15" customHeight="1">
      <c r="A541" s="423">
        <f>IF(C541="",0,MAX($A$5:A540)+1)</f>
        <v>511</v>
      </c>
      <c r="B541" s="413">
        <v>24</v>
      </c>
      <c r="C541" s="427" t="s">
        <v>1037</v>
      </c>
      <c r="D541" s="422" t="s">
        <v>60</v>
      </c>
      <c r="E541" s="429">
        <v>1.6326000000000001</v>
      </c>
      <c r="F541" s="429">
        <v>0.16170000000000001</v>
      </c>
      <c r="G541" s="429"/>
      <c r="H541" s="328">
        <f t="shared" si="39"/>
        <v>0</v>
      </c>
      <c r="I541" s="329">
        <f t="shared" si="40"/>
        <v>1.6326000000000001</v>
      </c>
      <c r="J541" s="329">
        <f t="shared" si="41"/>
        <v>1.4709000000000001</v>
      </c>
      <c r="K541" s="329" t="str">
        <f t="shared" si="43"/>
        <v xml:space="preserve">HNK, DNL, </v>
      </c>
      <c r="L541" s="429"/>
      <c r="M541" s="429"/>
      <c r="N541" s="429"/>
      <c r="O541" s="429">
        <v>1.29</v>
      </c>
      <c r="P541" s="429"/>
      <c r="Q541" s="333"/>
      <c r="R541" s="333"/>
      <c r="S541" s="429"/>
      <c r="T541" s="429"/>
      <c r="U541" s="429"/>
      <c r="V541" s="429"/>
      <c r="W541" s="429"/>
      <c r="X541" s="429"/>
      <c r="Y541" s="429"/>
      <c r="Z541" s="429"/>
      <c r="AA541" s="429"/>
      <c r="AB541" s="429"/>
      <c r="AC541" s="429"/>
      <c r="AD541" s="429"/>
      <c r="AE541" s="429"/>
      <c r="AF541" s="429">
        <v>0.18090000000000001</v>
      </c>
      <c r="AG541" s="429"/>
      <c r="AH541" s="429"/>
      <c r="AI541" s="429"/>
      <c r="AJ541" s="429"/>
      <c r="AK541" s="429"/>
      <c r="AL541" s="429"/>
      <c r="AM541" s="429"/>
      <c r="AN541" s="429"/>
      <c r="AO541" s="429"/>
      <c r="AP541" s="429" t="s">
        <v>371</v>
      </c>
      <c r="AQ541" s="422"/>
      <c r="AR541" s="422"/>
      <c r="AS541" s="422"/>
      <c r="AT541" s="422" t="s">
        <v>345</v>
      </c>
    </row>
    <row r="542" spans="1:46" ht="22.15" customHeight="1">
      <c r="A542" s="423">
        <f>IF(C542="",0,MAX($A$5:A541)+1)</f>
        <v>512</v>
      </c>
      <c r="B542" s="413">
        <v>25</v>
      </c>
      <c r="C542" s="427" t="s">
        <v>1038</v>
      </c>
      <c r="D542" s="422" t="s">
        <v>60</v>
      </c>
      <c r="E542" s="429">
        <v>0.59260000000000002</v>
      </c>
      <c r="F542" s="429"/>
      <c r="G542" s="429"/>
      <c r="H542" s="328">
        <f t="shared" si="39"/>
        <v>0</v>
      </c>
      <c r="I542" s="329">
        <f t="shared" si="40"/>
        <v>0.59260000000000002</v>
      </c>
      <c r="J542" s="329">
        <f t="shared" si="41"/>
        <v>0.59260000000000002</v>
      </c>
      <c r="K542" s="329" t="str">
        <f t="shared" si="43"/>
        <v xml:space="preserve">CSD, </v>
      </c>
      <c r="L542" s="429"/>
      <c r="M542" s="429"/>
      <c r="N542" s="429"/>
      <c r="O542" s="429"/>
      <c r="P542" s="429"/>
      <c r="Q542" s="333"/>
      <c r="R542" s="333"/>
      <c r="S542" s="429"/>
      <c r="T542" s="429"/>
      <c r="U542" s="429"/>
      <c r="V542" s="429"/>
      <c r="W542" s="429"/>
      <c r="X542" s="429"/>
      <c r="Y542" s="429"/>
      <c r="Z542" s="429"/>
      <c r="AA542" s="429"/>
      <c r="AB542" s="429"/>
      <c r="AC542" s="429"/>
      <c r="AD542" s="429"/>
      <c r="AE542" s="429"/>
      <c r="AF542" s="429"/>
      <c r="AG542" s="429"/>
      <c r="AH542" s="429"/>
      <c r="AI542" s="429"/>
      <c r="AJ542" s="429"/>
      <c r="AK542" s="429"/>
      <c r="AL542" s="429">
        <v>0.59260000000000002</v>
      </c>
      <c r="AM542" s="429"/>
      <c r="AN542" s="429"/>
      <c r="AO542" s="429"/>
      <c r="AP542" s="429" t="s">
        <v>371</v>
      </c>
      <c r="AQ542" s="422"/>
      <c r="AR542" s="422"/>
      <c r="AS542" s="422"/>
      <c r="AT542" s="422" t="s">
        <v>345</v>
      </c>
    </row>
    <row r="543" spans="1:46" ht="22.15" customHeight="1">
      <c r="A543" s="423">
        <f>IF(C543="",0,MAX($A$5:A542)+1)</f>
        <v>513</v>
      </c>
      <c r="B543" s="413">
        <v>28</v>
      </c>
      <c r="C543" s="427" t="s">
        <v>1039</v>
      </c>
      <c r="D543" s="422" t="s">
        <v>60</v>
      </c>
      <c r="E543" s="429">
        <v>1.59</v>
      </c>
      <c r="F543" s="429"/>
      <c r="G543" s="429"/>
      <c r="H543" s="328">
        <f t="shared" si="39"/>
        <v>0</v>
      </c>
      <c r="I543" s="329">
        <f t="shared" si="40"/>
        <v>1.59</v>
      </c>
      <c r="J543" s="329">
        <f t="shared" si="41"/>
        <v>1.59</v>
      </c>
      <c r="K543" s="329" t="str">
        <f t="shared" si="43"/>
        <v xml:space="preserve">CSD, </v>
      </c>
      <c r="L543" s="429"/>
      <c r="M543" s="429"/>
      <c r="N543" s="429"/>
      <c r="O543" s="429"/>
      <c r="P543" s="429"/>
      <c r="Q543" s="333"/>
      <c r="R543" s="333"/>
      <c r="S543" s="429"/>
      <c r="T543" s="429"/>
      <c r="U543" s="429"/>
      <c r="V543" s="429"/>
      <c r="W543" s="429"/>
      <c r="X543" s="429"/>
      <c r="Y543" s="429"/>
      <c r="Z543" s="429"/>
      <c r="AA543" s="429"/>
      <c r="AB543" s="429"/>
      <c r="AC543" s="429"/>
      <c r="AD543" s="429"/>
      <c r="AE543" s="429"/>
      <c r="AF543" s="429"/>
      <c r="AG543" s="429"/>
      <c r="AH543" s="429"/>
      <c r="AI543" s="429"/>
      <c r="AJ543" s="429"/>
      <c r="AK543" s="429"/>
      <c r="AL543" s="429">
        <v>1.59</v>
      </c>
      <c r="AM543" s="429"/>
      <c r="AN543" s="429"/>
      <c r="AO543" s="429"/>
      <c r="AP543" s="429" t="s">
        <v>371</v>
      </c>
      <c r="AQ543" s="422"/>
      <c r="AR543" s="422"/>
      <c r="AS543" s="422"/>
      <c r="AT543" s="422" t="s">
        <v>345</v>
      </c>
    </row>
    <row r="544" spans="1:46" ht="22.15" customHeight="1">
      <c r="A544" s="423">
        <f>IF(C544="",0,MAX($A$5:A543)+1)</f>
        <v>514</v>
      </c>
      <c r="B544" s="423" t="s">
        <v>1040</v>
      </c>
      <c r="C544" s="332" t="s">
        <v>1041</v>
      </c>
      <c r="D544" s="423" t="s">
        <v>60</v>
      </c>
      <c r="E544" s="423">
        <v>1.81</v>
      </c>
      <c r="F544" s="423">
        <v>0.36</v>
      </c>
      <c r="G544" s="423">
        <v>1.4500000000000004</v>
      </c>
      <c r="H544" s="328">
        <f t="shared" si="39"/>
        <v>0</v>
      </c>
      <c r="I544" s="329">
        <f t="shared" si="40"/>
        <v>1.81</v>
      </c>
      <c r="J544" s="329">
        <f t="shared" si="41"/>
        <v>1.4500000000000002</v>
      </c>
      <c r="K544" s="329" t="str">
        <f t="shared" si="43"/>
        <v xml:space="preserve">HNK, CLN, </v>
      </c>
      <c r="L544" s="423"/>
      <c r="M544" s="423"/>
      <c r="N544" s="423"/>
      <c r="O544" s="423">
        <v>1.1400000000000001</v>
      </c>
      <c r="P544" s="423">
        <v>0.31</v>
      </c>
      <c r="Q544" s="423"/>
      <c r="R544" s="423"/>
      <c r="S544" s="423"/>
      <c r="T544" s="423"/>
      <c r="U544" s="423"/>
      <c r="V544" s="423"/>
      <c r="W544" s="423"/>
      <c r="X544" s="423"/>
      <c r="Y544" s="423"/>
      <c r="Z544" s="423"/>
      <c r="AA544" s="423"/>
      <c r="AB544" s="423"/>
      <c r="AC544" s="423"/>
      <c r="AD544" s="423"/>
      <c r="AE544" s="423"/>
      <c r="AF544" s="423"/>
      <c r="AG544" s="423"/>
      <c r="AH544" s="423"/>
      <c r="AI544" s="423"/>
      <c r="AJ544" s="423"/>
      <c r="AK544" s="423"/>
      <c r="AL544" s="423"/>
      <c r="AM544" s="423"/>
      <c r="AN544" s="423"/>
      <c r="AO544" s="423"/>
      <c r="AP544" s="423" t="s">
        <v>371</v>
      </c>
      <c r="AQ544" s="423" t="s">
        <v>1042</v>
      </c>
      <c r="AR544" s="423"/>
      <c r="AS544" s="423"/>
      <c r="AT544" s="384" t="s">
        <v>353</v>
      </c>
    </row>
    <row r="545" spans="1:46" ht="22.15" customHeight="1">
      <c r="A545" s="423">
        <f>IF(C545="",0,MAX($A$5:A544)+1)</f>
        <v>515</v>
      </c>
      <c r="B545" s="413">
        <v>17</v>
      </c>
      <c r="C545" s="427" t="s">
        <v>1043</v>
      </c>
      <c r="D545" s="422" t="s">
        <v>60</v>
      </c>
      <c r="E545" s="429">
        <v>1.4043000000000001</v>
      </c>
      <c r="F545" s="429"/>
      <c r="G545" s="429"/>
      <c r="H545" s="328">
        <f t="shared" si="39"/>
        <v>0</v>
      </c>
      <c r="I545" s="329">
        <f t="shared" si="40"/>
        <v>1.4043000000000001</v>
      </c>
      <c r="J545" s="329">
        <f t="shared" si="41"/>
        <v>1.4043000000000001</v>
      </c>
      <c r="K545" s="329" t="str">
        <f t="shared" si="43"/>
        <v xml:space="preserve">RSN, ONT, </v>
      </c>
      <c r="L545" s="429"/>
      <c r="M545" s="429"/>
      <c r="N545" s="429"/>
      <c r="O545" s="429"/>
      <c r="P545" s="429"/>
      <c r="Q545" s="429"/>
      <c r="R545" s="429">
        <v>1.3536000000000001</v>
      </c>
      <c r="S545" s="429"/>
      <c r="T545" s="429"/>
      <c r="U545" s="429"/>
      <c r="V545" s="429"/>
      <c r="W545" s="429"/>
      <c r="X545" s="429">
        <v>5.0700000000000002E-2</v>
      </c>
      <c r="Y545" s="429"/>
      <c r="Z545" s="429"/>
      <c r="AA545" s="429"/>
      <c r="AB545" s="429"/>
      <c r="AC545" s="429"/>
      <c r="AD545" s="429"/>
      <c r="AE545" s="429"/>
      <c r="AF545" s="429"/>
      <c r="AG545" s="429"/>
      <c r="AH545" s="429"/>
      <c r="AI545" s="429"/>
      <c r="AJ545" s="429"/>
      <c r="AK545" s="429"/>
      <c r="AL545" s="429"/>
      <c r="AM545" s="429"/>
      <c r="AN545" s="429"/>
      <c r="AO545" s="429"/>
      <c r="AP545" s="429" t="s">
        <v>373</v>
      </c>
      <c r="AQ545" s="422"/>
      <c r="AR545" s="422"/>
      <c r="AS545" s="422"/>
      <c r="AT545" s="422" t="s">
        <v>345</v>
      </c>
    </row>
    <row r="546" spans="1:46" ht="22.15" customHeight="1">
      <c r="A546" s="423">
        <f>IF(C546="",0,MAX($A$5:A545)+1)</f>
        <v>516</v>
      </c>
      <c r="B546" s="423" t="s">
        <v>1044</v>
      </c>
      <c r="C546" s="332" t="s">
        <v>1045</v>
      </c>
      <c r="D546" s="423" t="s">
        <v>60</v>
      </c>
      <c r="E546" s="423">
        <v>0.43000000000000005</v>
      </c>
      <c r="F546" s="423">
        <v>0</v>
      </c>
      <c r="G546" s="423">
        <v>0.43000000000000005</v>
      </c>
      <c r="H546" s="328">
        <f t="shared" si="39"/>
        <v>0</v>
      </c>
      <c r="I546" s="329">
        <f t="shared" si="40"/>
        <v>0.43</v>
      </c>
      <c r="J546" s="329">
        <f t="shared" si="41"/>
        <v>0.43</v>
      </c>
      <c r="K546" s="329" t="str">
        <f t="shared" si="43"/>
        <v xml:space="preserve">HNK, RSN, </v>
      </c>
      <c r="L546" s="423"/>
      <c r="M546" s="423"/>
      <c r="N546" s="423"/>
      <c r="O546" s="423">
        <v>0.02</v>
      </c>
      <c r="P546" s="423"/>
      <c r="Q546" s="423"/>
      <c r="R546" s="423">
        <v>0.41</v>
      </c>
      <c r="S546" s="423"/>
      <c r="T546" s="423"/>
      <c r="U546" s="423"/>
      <c r="V546" s="423"/>
      <c r="W546" s="423"/>
      <c r="X546" s="423"/>
      <c r="Y546" s="423"/>
      <c r="Z546" s="423"/>
      <c r="AA546" s="423"/>
      <c r="AB546" s="423"/>
      <c r="AC546" s="423"/>
      <c r="AD546" s="423"/>
      <c r="AE546" s="423"/>
      <c r="AF546" s="423"/>
      <c r="AG546" s="423"/>
      <c r="AH546" s="423"/>
      <c r="AI546" s="423"/>
      <c r="AJ546" s="423"/>
      <c r="AK546" s="423"/>
      <c r="AL546" s="423"/>
      <c r="AM546" s="423"/>
      <c r="AN546" s="423"/>
      <c r="AO546" s="423"/>
      <c r="AP546" s="423" t="s">
        <v>373</v>
      </c>
      <c r="AQ546" s="423" t="s">
        <v>1046</v>
      </c>
      <c r="AR546" s="423"/>
      <c r="AS546" s="423"/>
      <c r="AT546" s="384" t="s">
        <v>353</v>
      </c>
    </row>
    <row r="547" spans="1:46" ht="22.15" customHeight="1">
      <c r="A547" s="423">
        <f>IF(C547="",0,MAX($A$5:A546)+1)</f>
        <v>517</v>
      </c>
      <c r="B547" s="413"/>
      <c r="C547" s="336" t="s">
        <v>1047</v>
      </c>
      <c r="D547" s="337" t="s">
        <v>60</v>
      </c>
      <c r="E547" s="334">
        <v>0.05</v>
      </c>
      <c r="F547" s="338"/>
      <c r="G547" s="334">
        <v>0.05</v>
      </c>
      <c r="H547" s="328">
        <f t="shared" si="39"/>
        <v>0</v>
      </c>
      <c r="I547" s="329">
        <f t="shared" si="40"/>
        <v>0.05</v>
      </c>
      <c r="J547" s="329">
        <f t="shared" si="41"/>
        <v>0.05</v>
      </c>
      <c r="K547" s="329" t="str">
        <f t="shared" si="43"/>
        <v xml:space="preserve">DBV, </v>
      </c>
      <c r="L547" s="329"/>
      <c r="M547" s="329"/>
      <c r="N547" s="329"/>
      <c r="O547" s="329"/>
      <c r="P547" s="329"/>
      <c r="Q547" s="334"/>
      <c r="R547" s="334"/>
      <c r="S547" s="329"/>
      <c r="T547" s="329"/>
      <c r="U547" s="329"/>
      <c r="V547" s="329"/>
      <c r="W547" s="329"/>
      <c r="X547" s="329"/>
      <c r="Y547" s="329"/>
      <c r="Z547" s="329"/>
      <c r="AA547" s="329"/>
      <c r="AB547" s="329"/>
      <c r="AC547" s="329"/>
      <c r="AD547" s="329"/>
      <c r="AE547" s="329"/>
      <c r="AF547" s="329"/>
      <c r="AG547" s="329"/>
      <c r="AH547" s="329"/>
      <c r="AI547" s="329"/>
      <c r="AJ547" s="329"/>
      <c r="AK547" s="329"/>
      <c r="AL547" s="329"/>
      <c r="AM547" s="329"/>
      <c r="AN547" s="334">
        <v>0.05</v>
      </c>
      <c r="AO547" s="334"/>
      <c r="AP547" s="334" t="s">
        <v>375</v>
      </c>
      <c r="AQ547" s="339" t="s">
        <v>1048</v>
      </c>
      <c r="AR547" s="422"/>
      <c r="AS547" s="422"/>
      <c r="AT547" s="384" t="s">
        <v>353</v>
      </c>
    </row>
    <row r="548" spans="1:46" ht="40.15" customHeight="1">
      <c r="A548" s="423">
        <f>IF(C548="",0,MAX($A$5:A547)+1)</f>
        <v>518</v>
      </c>
      <c r="B548" s="413"/>
      <c r="C548" s="336" t="s">
        <v>1049</v>
      </c>
      <c r="D548" s="337" t="s">
        <v>60</v>
      </c>
      <c r="E548" s="334">
        <v>2</v>
      </c>
      <c r="F548" s="338"/>
      <c r="G548" s="334">
        <v>2</v>
      </c>
      <c r="H548" s="328">
        <f t="shared" si="39"/>
        <v>0</v>
      </c>
      <c r="I548" s="329">
        <f t="shared" si="40"/>
        <v>2</v>
      </c>
      <c r="J548" s="329">
        <f t="shared" si="41"/>
        <v>2</v>
      </c>
      <c r="K548" s="329" t="str">
        <f t="shared" si="43"/>
        <v xml:space="preserve">DBV, </v>
      </c>
      <c r="L548" s="329"/>
      <c r="M548" s="329"/>
      <c r="N548" s="329"/>
      <c r="O548" s="329"/>
      <c r="P548" s="329"/>
      <c r="Q548" s="334"/>
      <c r="R548" s="334"/>
      <c r="S548" s="329"/>
      <c r="T548" s="329"/>
      <c r="U548" s="329"/>
      <c r="V548" s="329"/>
      <c r="W548" s="329"/>
      <c r="X548" s="329"/>
      <c r="Y548" s="329"/>
      <c r="Z548" s="329"/>
      <c r="AA548" s="329"/>
      <c r="AB548" s="329"/>
      <c r="AC548" s="329"/>
      <c r="AD548" s="329"/>
      <c r="AE548" s="329"/>
      <c r="AF548" s="329"/>
      <c r="AG548" s="329"/>
      <c r="AH548" s="329"/>
      <c r="AI548" s="329"/>
      <c r="AJ548" s="329"/>
      <c r="AK548" s="329"/>
      <c r="AL548" s="329"/>
      <c r="AM548" s="329"/>
      <c r="AN548" s="334">
        <v>2</v>
      </c>
      <c r="AO548" s="334"/>
      <c r="AP548" s="334" t="s">
        <v>375</v>
      </c>
      <c r="AQ548" s="339" t="s">
        <v>1050</v>
      </c>
      <c r="AR548" s="422"/>
      <c r="AS548" s="422"/>
      <c r="AT548" s="384" t="s">
        <v>353</v>
      </c>
    </row>
    <row r="549" spans="1:46" ht="37.5">
      <c r="A549" s="423">
        <f>IF(C549="",0,MAX($A$5:A548)+1)</f>
        <v>519</v>
      </c>
      <c r="B549" s="413">
        <v>9</v>
      </c>
      <c r="C549" s="427" t="s">
        <v>1051</v>
      </c>
      <c r="D549" s="422" t="s">
        <v>60</v>
      </c>
      <c r="E549" s="429">
        <v>4.17</v>
      </c>
      <c r="F549" s="429"/>
      <c r="G549" s="429"/>
      <c r="H549" s="328">
        <f t="shared" si="39"/>
        <v>0</v>
      </c>
      <c r="I549" s="329">
        <f t="shared" si="40"/>
        <v>4.17</v>
      </c>
      <c r="J549" s="329">
        <f t="shared" si="41"/>
        <v>4.17</v>
      </c>
      <c r="K549" s="329" t="str">
        <f t="shared" si="43"/>
        <v xml:space="preserve">LUC, HNK, RST, ONT, DGT, DTL, NTS, </v>
      </c>
      <c r="L549" s="429">
        <v>1.29</v>
      </c>
      <c r="M549" s="429"/>
      <c r="N549" s="429"/>
      <c r="O549" s="429">
        <v>0.35</v>
      </c>
      <c r="P549" s="429"/>
      <c r="Q549" s="429"/>
      <c r="R549" s="429"/>
      <c r="S549" s="429">
        <v>1.83</v>
      </c>
      <c r="T549" s="429"/>
      <c r="U549" s="429"/>
      <c r="V549" s="429"/>
      <c r="W549" s="429"/>
      <c r="X549" s="429">
        <v>0.65</v>
      </c>
      <c r="Y549" s="429"/>
      <c r="Z549" s="429"/>
      <c r="AA549" s="429"/>
      <c r="AB549" s="429"/>
      <c r="AC549" s="429">
        <v>0.02</v>
      </c>
      <c r="AD549" s="429">
        <v>0.01</v>
      </c>
      <c r="AE549" s="429">
        <v>0.02</v>
      </c>
      <c r="AF549" s="429"/>
      <c r="AG549" s="429"/>
      <c r="AH549" s="429"/>
      <c r="AI549" s="429"/>
      <c r="AJ549" s="429"/>
      <c r="AK549" s="429"/>
      <c r="AL549" s="429"/>
      <c r="AM549" s="429"/>
      <c r="AN549" s="429"/>
      <c r="AO549" s="429"/>
      <c r="AP549" s="429" t="s">
        <v>375</v>
      </c>
      <c r="AQ549" s="422"/>
      <c r="AR549" s="422"/>
      <c r="AS549" s="422"/>
      <c r="AT549" s="359" t="s">
        <v>345</v>
      </c>
    </row>
    <row r="550" spans="1:46" ht="22.15" customHeight="1">
      <c r="A550" s="423">
        <f>IF(C550="",0,MAX($A$5:A549)+1)</f>
        <v>520</v>
      </c>
      <c r="B550" s="423" t="s">
        <v>1052</v>
      </c>
      <c r="C550" s="332" t="s">
        <v>1053</v>
      </c>
      <c r="D550" s="423" t="s">
        <v>60</v>
      </c>
      <c r="E550" s="423">
        <v>0.32750000000000001</v>
      </c>
      <c r="F550" s="423"/>
      <c r="G550" s="423">
        <v>0.32750000000000001</v>
      </c>
      <c r="H550" s="328">
        <f t="shared" si="39"/>
        <v>-0.32750000000000001</v>
      </c>
      <c r="I550" s="329">
        <f t="shared" si="40"/>
        <v>0</v>
      </c>
      <c r="J550" s="329">
        <f t="shared" si="41"/>
        <v>0</v>
      </c>
      <c r="K550" s="329" t="str">
        <f t="shared" si="43"/>
        <v xml:space="preserve">RSX, </v>
      </c>
      <c r="L550" s="423"/>
      <c r="M550" s="423"/>
      <c r="N550" s="423"/>
      <c r="O550" s="423"/>
      <c r="P550" s="423"/>
      <c r="Q550" s="423">
        <v>0.32750000000000001</v>
      </c>
      <c r="R550" s="423"/>
      <c r="S550" s="423"/>
      <c r="T550" s="423"/>
      <c r="U550" s="423"/>
      <c r="V550" s="423"/>
      <c r="W550" s="423"/>
      <c r="X550" s="423"/>
      <c r="Y550" s="423"/>
      <c r="Z550" s="423"/>
      <c r="AA550" s="423"/>
      <c r="AB550" s="423"/>
      <c r="AC550" s="423"/>
      <c r="AD550" s="423"/>
      <c r="AE550" s="423"/>
      <c r="AF550" s="423"/>
      <c r="AG550" s="423"/>
      <c r="AH550" s="423"/>
      <c r="AI550" s="423"/>
      <c r="AJ550" s="423"/>
      <c r="AK550" s="423"/>
      <c r="AL550" s="423"/>
      <c r="AM550" s="423"/>
      <c r="AN550" s="423"/>
      <c r="AO550" s="423"/>
      <c r="AP550" s="423" t="s">
        <v>375</v>
      </c>
      <c r="AQ550" s="423"/>
      <c r="AR550" s="423"/>
      <c r="AS550" s="423"/>
      <c r="AT550" s="384" t="s">
        <v>353</v>
      </c>
    </row>
    <row r="551" spans="1:46" ht="81.599999999999994" customHeight="1">
      <c r="A551" s="423">
        <f>IF(C551="",0,MAX($A$5:A550)+1)</f>
        <v>521</v>
      </c>
      <c r="B551" s="423"/>
      <c r="C551" s="332" t="s">
        <v>1054</v>
      </c>
      <c r="D551" s="423" t="s">
        <v>1055</v>
      </c>
      <c r="E551" s="423">
        <v>68.349999999999994</v>
      </c>
      <c r="F551" s="423"/>
      <c r="G551" s="423"/>
      <c r="H551" s="328">
        <v>0</v>
      </c>
      <c r="I551" s="329">
        <v>68.349999999999952</v>
      </c>
      <c r="J551" s="329">
        <v>68.349999999999952</v>
      </c>
      <c r="K551" s="329" t="s">
        <v>1056</v>
      </c>
      <c r="L551" s="423">
        <v>14.719999999999962</v>
      </c>
      <c r="M551" s="423">
        <v>1.8600000000000003</v>
      </c>
      <c r="N551" s="423"/>
      <c r="O551" s="423">
        <v>5.0199999999999978</v>
      </c>
      <c r="P551" s="423">
        <v>0.62000000000000011</v>
      </c>
      <c r="Q551" s="423"/>
      <c r="R551" s="423">
        <v>9.56</v>
      </c>
      <c r="S551" s="423">
        <v>7.3999999999999995</v>
      </c>
      <c r="T551" s="423"/>
      <c r="U551" s="423">
        <v>2.91</v>
      </c>
      <c r="V551" s="423"/>
      <c r="W551" s="423">
        <v>1.4300000000000002</v>
      </c>
      <c r="X551" s="423">
        <v>7.759999999999998</v>
      </c>
      <c r="Y551" s="423"/>
      <c r="Z551" s="423"/>
      <c r="AA551" s="423"/>
      <c r="AB551" s="423">
        <v>7.0000000000000007E-2</v>
      </c>
      <c r="AC551" s="423">
        <v>0.25</v>
      </c>
      <c r="AD551" s="423">
        <v>0.13999999999999999</v>
      </c>
      <c r="AE551" s="423">
        <v>1.4300000000000002</v>
      </c>
      <c r="AF551" s="423">
        <v>0.01</v>
      </c>
      <c r="AG551" s="423"/>
      <c r="AH551" s="423">
        <v>0.23</v>
      </c>
      <c r="AI551" s="423"/>
      <c r="AJ551" s="423"/>
      <c r="AK551" s="423">
        <v>1.0299999999999998</v>
      </c>
      <c r="AL551" s="423">
        <v>13.909999999999989</v>
      </c>
      <c r="AM551" s="423"/>
      <c r="AN551" s="423"/>
      <c r="AO551" s="423"/>
      <c r="AP551" s="423" t="s">
        <v>375</v>
      </c>
      <c r="AQ551" s="423"/>
      <c r="AR551" s="423"/>
      <c r="AS551" s="423"/>
      <c r="AT551" s="384" t="s">
        <v>345</v>
      </c>
    </row>
    <row r="552" spans="1:46" ht="22.15" customHeight="1">
      <c r="A552" s="423">
        <f>IF(C552="",0,MAX($A$5:A551)+1)</f>
        <v>522</v>
      </c>
      <c r="B552" s="413">
        <v>6</v>
      </c>
      <c r="C552" s="427" t="s">
        <v>1057</v>
      </c>
      <c r="D552" s="422" t="s">
        <v>60</v>
      </c>
      <c r="E552" s="429">
        <v>3.4200000000000001E-2</v>
      </c>
      <c r="F552" s="429"/>
      <c r="G552" s="429"/>
      <c r="H552" s="328">
        <f t="shared" si="39"/>
        <v>0</v>
      </c>
      <c r="I552" s="329">
        <f t="shared" si="40"/>
        <v>3.4200000000000001E-2</v>
      </c>
      <c r="J552" s="329">
        <f t="shared" si="41"/>
        <v>3.4200000000000001E-2</v>
      </c>
      <c r="K552" s="329" t="str">
        <f t="shared" si="43"/>
        <v xml:space="preserve">DGD, </v>
      </c>
      <c r="L552" s="429"/>
      <c r="M552" s="429"/>
      <c r="N552" s="429"/>
      <c r="O552" s="429"/>
      <c r="P552" s="429"/>
      <c r="Q552" s="334"/>
      <c r="R552" s="334"/>
      <c r="S552" s="429"/>
      <c r="T552" s="429"/>
      <c r="U552" s="429"/>
      <c r="V552" s="429"/>
      <c r="W552" s="429"/>
      <c r="X552" s="429"/>
      <c r="Y552" s="429"/>
      <c r="Z552" s="429"/>
      <c r="AA552" s="429"/>
      <c r="AB552" s="429"/>
      <c r="AC552" s="429"/>
      <c r="AD552" s="429"/>
      <c r="AE552" s="429"/>
      <c r="AF552" s="429"/>
      <c r="AG552" s="429"/>
      <c r="AH552" s="429">
        <v>3.4200000000000001E-2</v>
      </c>
      <c r="AI552" s="429"/>
      <c r="AJ552" s="429"/>
      <c r="AK552" s="429"/>
      <c r="AL552" s="429"/>
      <c r="AM552" s="429"/>
      <c r="AN552" s="429"/>
      <c r="AO552" s="429"/>
      <c r="AP552" s="429" t="s">
        <v>378</v>
      </c>
      <c r="AQ552" s="422"/>
      <c r="AR552" s="422"/>
      <c r="AS552" s="422"/>
      <c r="AT552" s="422" t="s">
        <v>345</v>
      </c>
    </row>
    <row r="553" spans="1:46" ht="37.5">
      <c r="A553" s="423">
        <f>IF(C553="",0,MAX($A$5:A552)+1)</f>
        <v>523</v>
      </c>
      <c r="B553" s="413">
        <v>8</v>
      </c>
      <c r="C553" s="427" t="s">
        <v>1058</v>
      </c>
      <c r="D553" s="422" t="s">
        <v>60</v>
      </c>
      <c r="E553" s="429">
        <v>4.2853000000000003</v>
      </c>
      <c r="F553" s="429">
        <v>0.9496</v>
      </c>
      <c r="G553" s="429"/>
      <c r="H553" s="328">
        <f t="shared" si="39"/>
        <v>0</v>
      </c>
      <c r="I553" s="329">
        <f t="shared" si="40"/>
        <v>4.2853000000000003</v>
      </c>
      <c r="J553" s="329">
        <f t="shared" si="41"/>
        <v>3.3357000000000001</v>
      </c>
      <c r="K553" s="329" t="str">
        <f t="shared" si="43"/>
        <v xml:space="preserve">LUC, LUK, HNK, CLN, RSN, RST, DGT, CSD, </v>
      </c>
      <c r="L553" s="429">
        <v>0.52249999999999996</v>
      </c>
      <c r="M553" s="429">
        <v>0.23780000000000001</v>
      </c>
      <c r="N553" s="429"/>
      <c r="O553" s="429">
        <v>1.4784999999999999</v>
      </c>
      <c r="P553" s="429">
        <v>0.30719999999999997</v>
      </c>
      <c r="Q553" s="334"/>
      <c r="R553" s="334">
        <v>5.3699999999999998E-2</v>
      </c>
      <c r="S553" s="429">
        <v>8.14E-2</v>
      </c>
      <c r="T553" s="429"/>
      <c r="U553" s="429"/>
      <c r="V553" s="429"/>
      <c r="W553" s="429"/>
      <c r="X553" s="429"/>
      <c r="Y553" s="429"/>
      <c r="Z553" s="429"/>
      <c r="AA553" s="429"/>
      <c r="AB553" s="429"/>
      <c r="AC553" s="429">
        <v>0.31180000000000002</v>
      </c>
      <c r="AD553" s="429"/>
      <c r="AE553" s="429"/>
      <c r="AF553" s="429"/>
      <c r="AG553" s="429"/>
      <c r="AH553" s="429"/>
      <c r="AI553" s="429"/>
      <c r="AJ553" s="429"/>
      <c r="AK553" s="429"/>
      <c r="AL553" s="429">
        <v>0.34279999999999999</v>
      </c>
      <c r="AM553" s="429"/>
      <c r="AN553" s="429"/>
      <c r="AO553" s="429"/>
      <c r="AP553" s="429" t="s">
        <v>378</v>
      </c>
      <c r="AQ553" s="422"/>
      <c r="AR553" s="422"/>
      <c r="AS553" s="422"/>
      <c r="AT553" s="422" t="s">
        <v>345</v>
      </c>
    </row>
    <row r="554" spans="1:46" ht="22.15" customHeight="1">
      <c r="A554" s="423">
        <f>IF(C554="",0,MAX($A$5:A553)+1)</f>
        <v>524</v>
      </c>
      <c r="B554" s="413">
        <v>14</v>
      </c>
      <c r="C554" s="427" t="s">
        <v>1059</v>
      </c>
      <c r="D554" s="422" t="s">
        <v>60</v>
      </c>
      <c r="E554" s="429">
        <v>3.3398000000000003</v>
      </c>
      <c r="F554" s="429"/>
      <c r="G554" s="429"/>
      <c r="H554" s="328">
        <f t="shared" si="39"/>
        <v>0</v>
      </c>
      <c r="I554" s="329">
        <f t="shared" si="40"/>
        <v>3.3398000000000003</v>
      </c>
      <c r="J554" s="329">
        <f t="shared" si="41"/>
        <v>3.3398000000000003</v>
      </c>
      <c r="K554" s="329" t="str">
        <f t="shared" si="43"/>
        <v xml:space="preserve">LUC, HNK, RSN, </v>
      </c>
      <c r="L554" s="429">
        <v>2.1800000000000002</v>
      </c>
      <c r="M554" s="429"/>
      <c r="N554" s="429"/>
      <c r="O554" s="429">
        <v>0.13120000000000001</v>
      </c>
      <c r="P554" s="429"/>
      <c r="Q554" s="334"/>
      <c r="R554" s="334">
        <v>1.0286</v>
      </c>
      <c r="S554" s="429"/>
      <c r="T554" s="429"/>
      <c r="U554" s="429"/>
      <c r="V554" s="429"/>
      <c r="W554" s="429"/>
      <c r="X554" s="429"/>
      <c r="Y554" s="429"/>
      <c r="Z554" s="429"/>
      <c r="AA554" s="429"/>
      <c r="AB554" s="429"/>
      <c r="AC554" s="429"/>
      <c r="AD554" s="429"/>
      <c r="AE554" s="429"/>
      <c r="AF554" s="429"/>
      <c r="AG554" s="429"/>
      <c r="AH554" s="429"/>
      <c r="AI554" s="429"/>
      <c r="AJ554" s="429"/>
      <c r="AK554" s="429"/>
      <c r="AL554" s="429"/>
      <c r="AM554" s="429"/>
      <c r="AN554" s="429"/>
      <c r="AO554" s="429"/>
      <c r="AP554" s="429" t="s">
        <v>378</v>
      </c>
      <c r="AQ554" s="422"/>
      <c r="AR554" s="422"/>
      <c r="AS554" s="422"/>
      <c r="AT554" s="422" t="s">
        <v>345</v>
      </c>
    </row>
    <row r="555" spans="1:46" ht="22.15" customHeight="1">
      <c r="A555" s="423">
        <f>IF(C555="",0,MAX($A$5:A554)+1)</f>
        <v>525</v>
      </c>
      <c r="B555" s="413">
        <v>15</v>
      </c>
      <c r="C555" s="427" t="s">
        <v>1060</v>
      </c>
      <c r="D555" s="422" t="s">
        <v>60</v>
      </c>
      <c r="E555" s="429">
        <v>1.2463000000000002</v>
      </c>
      <c r="F555" s="429"/>
      <c r="G555" s="429"/>
      <c r="H555" s="328">
        <f t="shared" si="39"/>
        <v>0</v>
      </c>
      <c r="I555" s="329">
        <f t="shared" si="40"/>
        <v>1.2463000000000002</v>
      </c>
      <c r="J555" s="329">
        <f t="shared" si="41"/>
        <v>1.2463000000000002</v>
      </c>
      <c r="K555" s="329" t="str">
        <f t="shared" si="43"/>
        <v xml:space="preserve">HNK, RST, ONT, DGT, </v>
      </c>
      <c r="L555" s="429"/>
      <c r="M555" s="429"/>
      <c r="N555" s="429"/>
      <c r="O555" s="429">
        <v>0.33760000000000001</v>
      </c>
      <c r="P555" s="429"/>
      <c r="Q555" s="334"/>
      <c r="R555" s="334"/>
      <c r="S555" s="429">
        <v>0.33450000000000002</v>
      </c>
      <c r="T555" s="429"/>
      <c r="U555" s="429"/>
      <c r="V555" s="429"/>
      <c r="W555" s="429"/>
      <c r="X555" s="429">
        <v>0.54520000000000002</v>
      </c>
      <c r="Y555" s="429"/>
      <c r="Z555" s="429"/>
      <c r="AA555" s="429"/>
      <c r="AB555" s="429"/>
      <c r="AC555" s="429">
        <v>2.9000000000000001E-2</v>
      </c>
      <c r="AD555" s="429"/>
      <c r="AE555" s="429"/>
      <c r="AF555" s="429"/>
      <c r="AG555" s="429"/>
      <c r="AH555" s="429"/>
      <c r="AI555" s="429"/>
      <c r="AJ555" s="429"/>
      <c r="AK555" s="429"/>
      <c r="AL555" s="429"/>
      <c r="AM555" s="429"/>
      <c r="AN555" s="429"/>
      <c r="AO555" s="429"/>
      <c r="AP555" s="429" t="s">
        <v>378</v>
      </c>
      <c r="AQ555" s="422"/>
      <c r="AR555" s="422"/>
      <c r="AS555" s="422"/>
      <c r="AT555" s="422" t="s">
        <v>345</v>
      </c>
    </row>
    <row r="556" spans="1:46" ht="22.15" customHeight="1">
      <c r="A556" s="423">
        <f>IF(C556="",0,MAX($A$5:A555)+1)</f>
        <v>526</v>
      </c>
      <c r="B556" s="413">
        <v>18</v>
      </c>
      <c r="C556" s="427" t="s">
        <v>1061</v>
      </c>
      <c r="D556" s="422" t="s">
        <v>60</v>
      </c>
      <c r="E556" s="429">
        <v>0.5484</v>
      </c>
      <c r="F556" s="429"/>
      <c r="G556" s="429"/>
      <c r="H556" s="328">
        <f t="shared" si="39"/>
        <v>0</v>
      </c>
      <c r="I556" s="329">
        <f t="shared" si="40"/>
        <v>0.5484</v>
      </c>
      <c r="J556" s="329">
        <f t="shared" si="41"/>
        <v>0.5484</v>
      </c>
      <c r="K556" s="329" t="str">
        <f t="shared" si="43"/>
        <v xml:space="preserve">HNK, CLN, </v>
      </c>
      <c r="L556" s="429"/>
      <c r="M556" s="429"/>
      <c r="N556" s="429"/>
      <c r="O556" s="429">
        <v>0.32</v>
      </c>
      <c r="P556" s="429">
        <v>0.22839999999999999</v>
      </c>
      <c r="Q556" s="334"/>
      <c r="R556" s="334"/>
      <c r="S556" s="429"/>
      <c r="T556" s="429"/>
      <c r="U556" s="429"/>
      <c r="V556" s="429"/>
      <c r="W556" s="429"/>
      <c r="X556" s="429"/>
      <c r="Y556" s="429"/>
      <c r="Z556" s="429"/>
      <c r="AA556" s="429"/>
      <c r="AB556" s="429"/>
      <c r="AC556" s="429"/>
      <c r="AD556" s="429"/>
      <c r="AE556" s="429"/>
      <c r="AF556" s="429"/>
      <c r="AG556" s="429"/>
      <c r="AH556" s="429"/>
      <c r="AI556" s="429"/>
      <c r="AJ556" s="429"/>
      <c r="AK556" s="429"/>
      <c r="AL556" s="429"/>
      <c r="AM556" s="429"/>
      <c r="AN556" s="429"/>
      <c r="AO556" s="429"/>
      <c r="AP556" s="429" t="s">
        <v>378</v>
      </c>
      <c r="AQ556" s="422"/>
      <c r="AR556" s="422"/>
      <c r="AS556" s="422"/>
      <c r="AT556" s="422" t="s">
        <v>345</v>
      </c>
    </row>
    <row r="557" spans="1:46" ht="22.15" customHeight="1">
      <c r="A557" s="423">
        <f>IF(C557="",0,MAX($A$5:A556)+1)</f>
        <v>527</v>
      </c>
      <c r="B557" s="413">
        <v>20</v>
      </c>
      <c r="C557" s="427" t="s">
        <v>1061</v>
      </c>
      <c r="D557" s="422" t="s">
        <v>60</v>
      </c>
      <c r="E557" s="429">
        <v>1.2122999999999999</v>
      </c>
      <c r="F557" s="429">
        <v>0.20269999999999999</v>
      </c>
      <c r="G557" s="429"/>
      <c r="H557" s="328">
        <f t="shared" si="39"/>
        <v>0</v>
      </c>
      <c r="I557" s="329">
        <f t="shared" si="40"/>
        <v>1.2122999999999999</v>
      </c>
      <c r="J557" s="329">
        <f t="shared" si="41"/>
        <v>1.0096000000000001</v>
      </c>
      <c r="K557" s="329" t="str">
        <f t="shared" si="43"/>
        <v xml:space="preserve">LUC, HNK, CSD, </v>
      </c>
      <c r="L557" s="429">
        <v>0.50580000000000003</v>
      </c>
      <c r="M557" s="429"/>
      <c r="N557" s="429"/>
      <c r="O557" s="429">
        <v>0.3755</v>
      </c>
      <c r="P557" s="429"/>
      <c r="Q557" s="334"/>
      <c r="R557" s="334"/>
      <c r="S557" s="429"/>
      <c r="T557" s="429"/>
      <c r="U557" s="429"/>
      <c r="V557" s="429"/>
      <c r="W557" s="429"/>
      <c r="X557" s="429"/>
      <c r="Y557" s="429"/>
      <c r="Z557" s="429"/>
      <c r="AA557" s="429"/>
      <c r="AB557" s="429"/>
      <c r="AC557" s="429"/>
      <c r="AD557" s="429"/>
      <c r="AE557" s="429"/>
      <c r="AF557" s="429"/>
      <c r="AG557" s="429"/>
      <c r="AH557" s="429"/>
      <c r="AI557" s="429"/>
      <c r="AJ557" s="429"/>
      <c r="AK557" s="429"/>
      <c r="AL557" s="429">
        <v>0.1283</v>
      </c>
      <c r="AM557" s="429"/>
      <c r="AN557" s="429"/>
      <c r="AO557" s="429"/>
      <c r="AP557" s="429" t="s">
        <v>378</v>
      </c>
      <c r="AQ557" s="422"/>
      <c r="AR557" s="422"/>
      <c r="AS557" s="422"/>
      <c r="AT557" s="422" t="s">
        <v>345</v>
      </c>
    </row>
    <row r="558" spans="1:46" ht="22.15" customHeight="1">
      <c r="A558" s="423">
        <f>IF(C558="",0,MAX($A$5:A557)+1)</f>
        <v>528</v>
      </c>
      <c r="B558" s="413">
        <v>21</v>
      </c>
      <c r="C558" s="427" t="s">
        <v>1062</v>
      </c>
      <c r="D558" s="422" t="s">
        <v>60</v>
      </c>
      <c r="E558" s="429">
        <v>0.95649999999999991</v>
      </c>
      <c r="F558" s="429"/>
      <c r="G558" s="429"/>
      <c r="H558" s="328">
        <f t="shared" si="39"/>
        <v>0</v>
      </c>
      <c r="I558" s="329">
        <f t="shared" si="40"/>
        <v>0.95649999999999991</v>
      </c>
      <c r="J558" s="329">
        <f t="shared" si="41"/>
        <v>0.95649999999999991</v>
      </c>
      <c r="K558" s="329" t="str">
        <f t="shared" si="43"/>
        <v xml:space="preserve">HNK, CLN, RSN, </v>
      </c>
      <c r="L558" s="429"/>
      <c r="M558" s="429"/>
      <c r="N558" s="429"/>
      <c r="O558" s="429">
        <v>0.81369999999999998</v>
      </c>
      <c r="P558" s="429">
        <v>7.2800000000000004E-2</v>
      </c>
      <c r="Q558" s="334"/>
      <c r="R558" s="334">
        <v>7.0000000000000007E-2</v>
      </c>
      <c r="S558" s="429"/>
      <c r="T558" s="429"/>
      <c r="U558" s="429"/>
      <c r="V558" s="429"/>
      <c r="W558" s="429"/>
      <c r="X558" s="429"/>
      <c r="Y558" s="429"/>
      <c r="Z558" s="429"/>
      <c r="AA558" s="429"/>
      <c r="AB558" s="429"/>
      <c r="AC558" s="429"/>
      <c r="AD558" s="429"/>
      <c r="AE558" s="429"/>
      <c r="AF558" s="429"/>
      <c r="AG558" s="429"/>
      <c r="AH558" s="429"/>
      <c r="AI558" s="429"/>
      <c r="AJ558" s="429"/>
      <c r="AK558" s="429"/>
      <c r="AL558" s="429"/>
      <c r="AM558" s="429"/>
      <c r="AN558" s="429"/>
      <c r="AO558" s="429"/>
      <c r="AP558" s="429" t="s">
        <v>378</v>
      </c>
      <c r="AQ558" s="422"/>
      <c r="AR558" s="422"/>
      <c r="AS558" s="422"/>
      <c r="AT558" s="422" t="s">
        <v>345</v>
      </c>
    </row>
    <row r="559" spans="1:46" ht="22.15" customHeight="1">
      <c r="A559" s="423">
        <f>IF(C559="",0,MAX($A$5:A558)+1)</f>
        <v>529</v>
      </c>
      <c r="B559" s="423" t="s">
        <v>1063</v>
      </c>
      <c r="C559" s="332" t="s">
        <v>1064</v>
      </c>
      <c r="D559" s="423" t="s">
        <v>60</v>
      </c>
      <c r="E559" s="333">
        <v>0.21285000000000001</v>
      </c>
      <c r="F559" s="423"/>
      <c r="G559" s="423">
        <v>0.21285000000000001</v>
      </c>
      <c r="H559" s="328">
        <f t="shared" si="39"/>
        <v>-8.5000000000001741E-4</v>
      </c>
      <c r="I559" s="329">
        <f t="shared" si="40"/>
        <v>0.21199999999999999</v>
      </c>
      <c r="J559" s="329">
        <f t="shared" si="41"/>
        <v>0.21199999999999999</v>
      </c>
      <c r="K559" s="329" t="str">
        <f t="shared" si="43"/>
        <v xml:space="preserve">HNK, CLN, </v>
      </c>
      <c r="L559" s="423"/>
      <c r="M559" s="423"/>
      <c r="N559" s="423"/>
      <c r="O559" s="423">
        <v>6.0999999999999999E-2</v>
      </c>
      <c r="P559" s="423">
        <v>0.151</v>
      </c>
      <c r="Q559" s="423"/>
      <c r="R559" s="423"/>
      <c r="S559" s="423"/>
      <c r="T559" s="423"/>
      <c r="U559" s="423"/>
      <c r="V559" s="423"/>
      <c r="W559" s="423"/>
      <c r="X559" s="423"/>
      <c r="Y559" s="423"/>
      <c r="Z559" s="423"/>
      <c r="AA559" s="423"/>
      <c r="AB559" s="423"/>
      <c r="AC559" s="423"/>
      <c r="AD559" s="423"/>
      <c r="AE559" s="423"/>
      <c r="AF559" s="423"/>
      <c r="AG559" s="423"/>
      <c r="AH559" s="423"/>
      <c r="AI559" s="423"/>
      <c r="AJ559" s="423"/>
      <c r="AK559" s="423"/>
      <c r="AL559" s="423"/>
      <c r="AM559" s="423"/>
      <c r="AN559" s="423"/>
      <c r="AO559" s="423"/>
      <c r="AP559" s="423" t="s">
        <v>378</v>
      </c>
      <c r="AQ559" s="423" t="s">
        <v>1065</v>
      </c>
      <c r="AR559" s="423"/>
      <c r="AS559" s="423"/>
      <c r="AT559" s="384"/>
    </row>
    <row r="560" spans="1:46" s="370" customFormat="1" ht="22.15" customHeight="1">
      <c r="A560" s="365" t="s">
        <v>1066</v>
      </c>
      <c r="B560" s="366"/>
      <c r="C560" s="367" t="s">
        <v>1067</v>
      </c>
      <c r="D560" s="368"/>
      <c r="E560" s="369"/>
      <c r="F560" s="369"/>
      <c r="G560" s="369"/>
      <c r="H560" s="328">
        <f t="shared" si="39"/>
        <v>0</v>
      </c>
      <c r="I560" s="329">
        <f t="shared" si="40"/>
        <v>0</v>
      </c>
      <c r="J560" s="329">
        <f t="shared" si="41"/>
        <v>0</v>
      </c>
      <c r="K560" s="329" t="str">
        <f t="shared" si="43"/>
        <v/>
      </c>
      <c r="L560" s="369"/>
      <c r="M560" s="369"/>
      <c r="N560" s="369"/>
      <c r="O560" s="369"/>
      <c r="P560" s="369"/>
      <c r="Q560" s="369"/>
      <c r="R560" s="369"/>
      <c r="S560" s="369"/>
      <c r="T560" s="369"/>
      <c r="U560" s="369"/>
      <c r="V560" s="369"/>
      <c r="W560" s="369"/>
      <c r="X560" s="369"/>
      <c r="Y560" s="369"/>
      <c r="Z560" s="369"/>
      <c r="AA560" s="369"/>
      <c r="AB560" s="369"/>
      <c r="AC560" s="369"/>
      <c r="AD560" s="369"/>
      <c r="AE560" s="369"/>
      <c r="AF560" s="369"/>
      <c r="AG560" s="369"/>
      <c r="AH560" s="369"/>
      <c r="AI560" s="369"/>
      <c r="AJ560" s="369"/>
      <c r="AK560" s="369"/>
      <c r="AL560" s="369"/>
      <c r="AM560" s="369"/>
      <c r="AN560" s="369"/>
      <c r="AO560" s="369"/>
      <c r="AP560" s="369"/>
      <c r="AQ560" s="368"/>
      <c r="AR560" s="368"/>
      <c r="AS560" s="368"/>
      <c r="AT560" s="368"/>
    </row>
    <row r="561" spans="1:46" s="362" customFormat="1" ht="56.25">
      <c r="A561" s="384">
        <f>IF(C561="",0,MAX($A$5:A560)+1)</f>
        <v>530</v>
      </c>
      <c r="B561" s="335">
        <v>45</v>
      </c>
      <c r="C561" s="336" t="s">
        <v>1068</v>
      </c>
      <c r="D561" s="337" t="s">
        <v>58</v>
      </c>
      <c r="E561" s="387">
        <v>0.86</v>
      </c>
      <c r="F561" s="338"/>
      <c r="G561" s="387">
        <v>1.97</v>
      </c>
      <c r="H561" s="328">
        <f t="shared" si="39"/>
        <v>0</v>
      </c>
      <c r="I561" s="329">
        <f t="shared" si="40"/>
        <v>0.86</v>
      </c>
      <c r="J561" s="329">
        <f t="shared" si="41"/>
        <v>0.86</v>
      </c>
      <c r="K561" s="329" t="str">
        <f t="shared" si="43"/>
        <v xml:space="preserve">HNK, CSD, </v>
      </c>
      <c r="L561" s="329"/>
      <c r="M561" s="387"/>
      <c r="N561" s="387"/>
      <c r="O561" s="387">
        <v>0.26</v>
      </c>
      <c r="P561" s="387"/>
      <c r="Q561" s="387"/>
      <c r="R561" s="387"/>
      <c r="S561" s="387"/>
      <c r="T561" s="387"/>
      <c r="U561" s="387"/>
      <c r="V561" s="387"/>
      <c r="W561" s="387"/>
      <c r="X561" s="387"/>
      <c r="Y561" s="387"/>
      <c r="Z561" s="387"/>
      <c r="AA561" s="387"/>
      <c r="AB561" s="387"/>
      <c r="AC561" s="387"/>
      <c r="AD561" s="387"/>
      <c r="AE561" s="387"/>
      <c r="AF561" s="387"/>
      <c r="AG561" s="387"/>
      <c r="AH561" s="387"/>
      <c r="AI561" s="387"/>
      <c r="AJ561" s="387"/>
      <c r="AK561" s="387"/>
      <c r="AL561" s="387">
        <v>0.6</v>
      </c>
      <c r="AM561" s="387"/>
      <c r="AN561" s="387"/>
      <c r="AO561" s="387"/>
      <c r="AP561" s="387" t="s">
        <v>343</v>
      </c>
      <c r="AQ561" s="339" t="s">
        <v>1069</v>
      </c>
      <c r="AR561" s="384"/>
      <c r="AS561" s="384"/>
      <c r="AT561" s="331" t="s">
        <v>353</v>
      </c>
    </row>
    <row r="562" spans="1:46" s="362" customFormat="1" ht="22.15" customHeight="1">
      <c r="A562" s="384">
        <f>IF(C562="",0,MAX($A$5:A561)+1)</f>
        <v>531</v>
      </c>
      <c r="B562" s="335">
        <v>46</v>
      </c>
      <c r="C562" s="336" t="s">
        <v>1070</v>
      </c>
      <c r="D562" s="337" t="s">
        <v>58</v>
      </c>
      <c r="E562" s="387">
        <v>0.5</v>
      </c>
      <c r="F562" s="338"/>
      <c r="G562" s="387">
        <v>0.5</v>
      </c>
      <c r="H562" s="328">
        <f t="shared" si="39"/>
        <v>0</v>
      </c>
      <c r="I562" s="329">
        <f t="shared" si="40"/>
        <v>0.5</v>
      </c>
      <c r="J562" s="329">
        <f t="shared" si="41"/>
        <v>0.5</v>
      </c>
      <c r="K562" s="329" t="str">
        <f t="shared" si="43"/>
        <v xml:space="preserve">DBV, </v>
      </c>
      <c r="L562" s="329"/>
      <c r="M562" s="387"/>
      <c r="N562" s="387"/>
      <c r="O562" s="387"/>
      <c r="P562" s="387"/>
      <c r="Q562" s="387"/>
      <c r="R562" s="387"/>
      <c r="S562" s="387"/>
      <c r="T562" s="387"/>
      <c r="U562" s="387"/>
      <c r="V562" s="387"/>
      <c r="W562" s="387"/>
      <c r="X562" s="387"/>
      <c r="Y562" s="387"/>
      <c r="Z562" s="387"/>
      <c r="AA562" s="387"/>
      <c r="AB562" s="387"/>
      <c r="AC562" s="387"/>
      <c r="AD562" s="387"/>
      <c r="AE562" s="387"/>
      <c r="AF562" s="387"/>
      <c r="AG562" s="387"/>
      <c r="AH562" s="387"/>
      <c r="AI562" s="387"/>
      <c r="AJ562" s="387"/>
      <c r="AK562" s="387"/>
      <c r="AL562" s="387"/>
      <c r="AM562" s="387"/>
      <c r="AN562" s="387">
        <v>0.5</v>
      </c>
      <c r="AO562" s="387"/>
      <c r="AP562" s="387" t="s">
        <v>343</v>
      </c>
      <c r="AQ562" s="339"/>
      <c r="AR562" s="384"/>
      <c r="AS562" s="384"/>
      <c r="AT562" s="331" t="s">
        <v>353</v>
      </c>
    </row>
    <row r="563" spans="1:46" s="362" customFormat="1" ht="22.15" customHeight="1">
      <c r="A563" s="384">
        <f>IF(C563="",0,MAX($A$5:A562)+1)</f>
        <v>532</v>
      </c>
      <c r="B563" s="415">
        <v>2</v>
      </c>
      <c r="C563" s="388" t="s">
        <v>1071</v>
      </c>
      <c r="D563" s="389" t="s">
        <v>58</v>
      </c>
      <c r="E563" s="329">
        <v>1.45</v>
      </c>
      <c r="F563" s="329"/>
      <c r="G563" s="329">
        <v>1.45</v>
      </c>
      <c r="H563" s="328">
        <f t="shared" si="39"/>
        <v>0</v>
      </c>
      <c r="I563" s="329">
        <f t="shared" si="40"/>
        <v>1.45</v>
      </c>
      <c r="J563" s="329">
        <f>SUM(L563:P563)+SUM(R563:AN563)</f>
        <v>1.45</v>
      </c>
      <c r="K563" s="329" t="str">
        <f t="shared" si="43"/>
        <v xml:space="preserve">CLN, </v>
      </c>
      <c r="L563" s="329">
        <v>0</v>
      </c>
      <c r="M563" s="329">
        <v>0</v>
      </c>
      <c r="N563" s="329">
        <v>0</v>
      </c>
      <c r="O563" s="329"/>
      <c r="P563" s="329">
        <v>1.45</v>
      </c>
      <c r="Q563" s="329"/>
      <c r="R563" s="329"/>
      <c r="S563" s="329"/>
      <c r="T563" s="329"/>
      <c r="U563" s="329">
        <v>0</v>
      </c>
      <c r="V563" s="329"/>
      <c r="W563" s="329"/>
      <c r="X563" s="329">
        <v>0</v>
      </c>
      <c r="Y563" s="329"/>
      <c r="Z563" s="329"/>
      <c r="AA563" s="329"/>
      <c r="AB563" s="329"/>
      <c r="AC563" s="329">
        <v>0</v>
      </c>
      <c r="AD563" s="329">
        <v>0</v>
      </c>
      <c r="AE563" s="329"/>
      <c r="AF563" s="329"/>
      <c r="AG563" s="329"/>
      <c r="AH563" s="329">
        <v>0</v>
      </c>
      <c r="AI563" s="329"/>
      <c r="AJ563" s="329"/>
      <c r="AK563" s="329"/>
      <c r="AL563" s="329"/>
      <c r="AM563" s="329"/>
      <c r="AN563" s="387"/>
      <c r="AO563" s="387"/>
      <c r="AP563" s="329" t="s">
        <v>343</v>
      </c>
      <c r="AQ563" s="384"/>
      <c r="AR563" s="384"/>
      <c r="AS563" s="384"/>
      <c r="AT563" s="331" t="s">
        <v>353</v>
      </c>
    </row>
    <row r="564" spans="1:46" s="362" customFormat="1" ht="22.15" customHeight="1">
      <c r="A564" s="384">
        <f>IF(C564="",0,MAX($A$5:A563)+1)</f>
        <v>533</v>
      </c>
      <c r="B564" s="415">
        <v>3</v>
      </c>
      <c r="C564" s="332" t="s">
        <v>1072</v>
      </c>
      <c r="D564" s="384" t="s">
        <v>58</v>
      </c>
      <c r="E564" s="329">
        <v>0.15000000000000002</v>
      </c>
      <c r="F564" s="329"/>
      <c r="G564" s="329">
        <v>0.15000000000000002</v>
      </c>
      <c r="H564" s="328">
        <f t="shared" si="39"/>
        <v>0</v>
      </c>
      <c r="I564" s="329">
        <f t="shared" si="40"/>
        <v>0.15000000000000002</v>
      </c>
      <c r="J564" s="329">
        <f>SUM(L564:P564)+SUM(R564:AN564)</f>
        <v>0.15000000000000002</v>
      </c>
      <c r="K564" s="329" t="str">
        <f t="shared" si="43"/>
        <v xml:space="preserve">RSN, </v>
      </c>
      <c r="L564" s="329"/>
      <c r="M564" s="387"/>
      <c r="N564" s="387"/>
      <c r="O564" s="387"/>
      <c r="P564" s="387"/>
      <c r="Q564" s="329"/>
      <c r="R564" s="329">
        <v>0.15000000000000002</v>
      </c>
      <c r="S564" s="387"/>
      <c r="T564" s="387"/>
      <c r="U564" s="387"/>
      <c r="V564" s="387"/>
      <c r="W564" s="387"/>
      <c r="X564" s="387"/>
      <c r="Y564" s="387"/>
      <c r="Z564" s="387"/>
      <c r="AA564" s="387"/>
      <c r="AB564" s="387"/>
      <c r="AC564" s="387"/>
      <c r="AD564" s="387"/>
      <c r="AE564" s="387"/>
      <c r="AF564" s="387"/>
      <c r="AG564" s="387"/>
      <c r="AH564" s="387"/>
      <c r="AI564" s="387"/>
      <c r="AJ564" s="387"/>
      <c r="AK564" s="387"/>
      <c r="AL564" s="387"/>
      <c r="AM564" s="387"/>
      <c r="AN564" s="387"/>
      <c r="AO564" s="387"/>
      <c r="AP564" s="329" t="s">
        <v>343</v>
      </c>
      <c r="AQ564" s="384" t="s">
        <v>1073</v>
      </c>
      <c r="AR564" s="384"/>
      <c r="AS564" s="384"/>
      <c r="AT564" s="331" t="s">
        <v>353</v>
      </c>
    </row>
    <row r="565" spans="1:46" s="362" customFormat="1" ht="22.15" customHeight="1">
      <c r="A565" s="384">
        <f>IF(C565="",0,MAX($A$5:A564)+1)</f>
        <v>534</v>
      </c>
      <c r="B565" s="415"/>
      <c r="C565" s="332" t="s">
        <v>1074</v>
      </c>
      <c r="D565" s="384" t="s">
        <v>58</v>
      </c>
      <c r="E565" s="329">
        <v>0.12720000000000001</v>
      </c>
      <c r="F565" s="329"/>
      <c r="G565" s="329">
        <v>0.14000000000000001</v>
      </c>
      <c r="H565" s="328">
        <f>I565-E565</f>
        <v>0</v>
      </c>
      <c r="I565" s="329">
        <f t="shared" si="40"/>
        <v>0.12720000000000001</v>
      </c>
      <c r="J565" s="329">
        <f t="shared" si="41"/>
        <v>0.12720000000000001</v>
      </c>
      <c r="K565" s="329" t="str">
        <f t="shared" si="43"/>
        <v xml:space="preserve">HNK, </v>
      </c>
      <c r="L565" s="329"/>
      <c r="M565" s="387"/>
      <c r="N565" s="387"/>
      <c r="O565" s="329">
        <v>0.12720000000000001</v>
      </c>
      <c r="P565" s="387"/>
      <c r="Q565" s="329"/>
      <c r="R565" s="329"/>
      <c r="S565" s="329"/>
      <c r="T565" s="329"/>
      <c r="U565" s="387"/>
      <c r="V565" s="387"/>
      <c r="W565" s="387"/>
      <c r="X565" s="387"/>
      <c r="Y565" s="387"/>
      <c r="Z565" s="387"/>
      <c r="AA565" s="387"/>
      <c r="AB565" s="387"/>
      <c r="AC565" s="387"/>
      <c r="AD565" s="387"/>
      <c r="AE565" s="387"/>
      <c r="AF565" s="387"/>
      <c r="AG565" s="387"/>
      <c r="AH565" s="387"/>
      <c r="AI565" s="387"/>
      <c r="AJ565" s="387"/>
      <c r="AK565" s="387"/>
      <c r="AL565" s="387"/>
      <c r="AM565" s="387"/>
      <c r="AN565" s="387"/>
      <c r="AO565" s="387"/>
      <c r="AP565" s="329" t="s">
        <v>343</v>
      </c>
      <c r="AQ565" s="384" t="s">
        <v>1075</v>
      </c>
      <c r="AR565" s="384"/>
      <c r="AS565" s="384"/>
      <c r="AT565" s="331" t="s">
        <v>353</v>
      </c>
    </row>
    <row r="566" spans="1:46" s="362" customFormat="1" ht="22.15" customHeight="1">
      <c r="A566" s="384">
        <f>IF(C566="",0,MAX($A$5:A565)+1)</f>
        <v>535</v>
      </c>
      <c r="B566" s="415">
        <v>4</v>
      </c>
      <c r="C566" s="332" t="s">
        <v>1076</v>
      </c>
      <c r="D566" s="384" t="s">
        <v>58</v>
      </c>
      <c r="E566" s="329">
        <v>5.2516999999999978</v>
      </c>
      <c r="F566" s="329">
        <v>0.37509999999999999</v>
      </c>
      <c r="G566" s="329">
        <v>4.876599999999998</v>
      </c>
      <c r="H566" s="387">
        <f>I566-E566</f>
        <v>0</v>
      </c>
      <c r="I566" s="329">
        <f t="shared" si="40"/>
        <v>5.2516999999999978</v>
      </c>
      <c r="J566" s="329">
        <f>SUM(L566:P566)+SUM(R566:AN566)</f>
        <v>4.876599999999998</v>
      </c>
      <c r="K566" s="329" t="str">
        <f t="shared" si="43"/>
        <v xml:space="preserve">HNK, CLN, RSN, TSC, </v>
      </c>
      <c r="L566" s="329"/>
      <c r="M566" s="387"/>
      <c r="N566" s="387"/>
      <c r="O566" s="389">
        <v>0.78290000000000004</v>
      </c>
      <c r="P566" s="389">
        <v>1.2349000000000001</v>
      </c>
      <c r="Q566" s="389"/>
      <c r="R566" s="389">
        <v>2.651599999999998</v>
      </c>
      <c r="S566" s="387"/>
      <c r="T566" s="387"/>
      <c r="U566" s="387"/>
      <c r="V566" s="387"/>
      <c r="W566" s="387"/>
      <c r="X566" s="387"/>
      <c r="Y566" s="387"/>
      <c r="Z566" s="443">
        <v>0.2072</v>
      </c>
      <c r="AA566" s="387"/>
      <c r="AB566" s="387"/>
      <c r="AC566" s="387"/>
      <c r="AD566" s="387"/>
      <c r="AE566" s="387"/>
      <c r="AF566" s="387"/>
      <c r="AG566" s="387"/>
      <c r="AH566" s="387"/>
      <c r="AI566" s="387"/>
      <c r="AJ566" s="387"/>
      <c r="AK566" s="387"/>
      <c r="AL566" s="387"/>
      <c r="AM566" s="387"/>
      <c r="AN566" s="387"/>
      <c r="AO566" s="387"/>
      <c r="AP566" s="389" t="s">
        <v>343</v>
      </c>
      <c r="AQ566" s="384" t="s">
        <v>1077</v>
      </c>
      <c r="AR566" s="384"/>
      <c r="AS566" s="384"/>
      <c r="AT566" s="331" t="s">
        <v>353</v>
      </c>
    </row>
    <row r="567" spans="1:46" s="362" customFormat="1" ht="22.15" customHeight="1">
      <c r="A567" s="384">
        <f>IF(C567="",0,MAX($A$5:A566)+1)</f>
        <v>536</v>
      </c>
      <c r="B567" s="415">
        <v>1</v>
      </c>
      <c r="C567" s="444" t="s">
        <v>1078</v>
      </c>
      <c r="D567" s="338" t="s">
        <v>58</v>
      </c>
      <c r="E567" s="329">
        <v>1.6820000000000002</v>
      </c>
      <c r="F567" s="331"/>
      <c r="G567" s="329">
        <v>1.6819999999999999</v>
      </c>
      <c r="H567" s="328">
        <f>I567-E567</f>
        <v>-1.3520000000000001</v>
      </c>
      <c r="I567" s="329">
        <f t="shared" si="40"/>
        <v>0.33</v>
      </c>
      <c r="J567" s="329">
        <f>SUM(L567:P567)+SUM(R567:AN567)</f>
        <v>0.33</v>
      </c>
      <c r="K567" s="329" t="str">
        <f t="shared" si="43"/>
        <v xml:space="preserve">HNK, CSD, </v>
      </c>
      <c r="L567" s="329"/>
      <c r="M567" s="387"/>
      <c r="N567" s="387"/>
      <c r="O567" s="387">
        <v>0.14000000000000001</v>
      </c>
      <c r="P567" s="387"/>
      <c r="Q567" s="387"/>
      <c r="R567" s="387"/>
      <c r="S567" s="387"/>
      <c r="T567" s="387"/>
      <c r="U567" s="387"/>
      <c r="V567" s="387"/>
      <c r="W567" s="387"/>
      <c r="X567" s="387"/>
      <c r="Y567" s="387"/>
      <c r="Z567" s="387"/>
      <c r="AA567" s="387"/>
      <c r="AB567" s="387"/>
      <c r="AC567" s="387"/>
      <c r="AD567" s="387"/>
      <c r="AE567" s="387"/>
      <c r="AF567" s="387"/>
      <c r="AG567" s="387"/>
      <c r="AH567" s="387"/>
      <c r="AI567" s="387"/>
      <c r="AJ567" s="387"/>
      <c r="AK567" s="387"/>
      <c r="AL567" s="387">
        <v>0.19</v>
      </c>
      <c r="AM567" s="387"/>
      <c r="AN567" s="387"/>
      <c r="AO567" s="387"/>
      <c r="AP567" s="329" t="s">
        <v>343</v>
      </c>
      <c r="AQ567" s="384"/>
      <c r="AR567" s="384"/>
      <c r="AS567" s="384"/>
      <c r="AT567" s="331" t="s">
        <v>1079</v>
      </c>
    </row>
    <row r="568" spans="1:46" ht="22.15" customHeight="1">
      <c r="A568" s="423">
        <f>IF(C568="",0,MAX($A$5:A567)+1)</f>
        <v>537</v>
      </c>
      <c r="B568" s="413">
        <v>1</v>
      </c>
      <c r="C568" s="427" t="s">
        <v>1080</v>
      </c>
      <c r="D568" s="422" t="s">
        <v>58</v>
      </c>
      <c r="E568" s="429">
        <v>2.9499999999999998E-2</v>
      </c>
      <c r="F568" s="429"/>
      <c r="G568" s="429"/>
      <c r="H568" s="328">
        <f t="shared" si="39"/>
        <v>0</v>
      </c>
      <c r="I568" s="329">
        <f>J568+F568</f>
        <v>2.9499999999999998E-2</v>
      </c>
      <c r="J568" s="329">
        <f t="shared" si="41"/>
        <v>2.9499999999999998E-2</v>
      </c>
      <c r="K568" s="329" t="str">
        <f>IF(L568&lt;&gt;0,L$3&amp;", ","")&amp;IF(M568&lt;&gt;0,M$3&amp;", ","")&amp;IF(N568&lt;&gt;0,N$3&amp;", ","")&amp;IF(O568&lt;&gt;0,O$3&amp;", ","")&amp;IF(P568&lt;&gt;0,P$3&amp;", ","")&amp;IF(Q568&lt;&gt;0,Q$3&amp;", ","")&amp;IF(R568&lt;&gt;0,R$3&amp;", ","")&amp;IF(S568&lt;&gt;0,S$3&amp;", ","")&amp;IF(T568&lt;&gt;0,T$3&amp;", ","")&amp;IF(U568&lt;&gt;0,U$3&amp;", ","")&amp;IF(V568&lt;&gt;0,V$3&amp;", ","")&amp;IF(W568&lt;&gt;0,W$3&amp;", ","")&amp;IF(X568&lt;&gt;0,X$3&amp;", ","")&amp;IF(Y568&lt;&gt;0,Y$3&amp;", ","")&amp;IF(Z568&lt;&gt;0,Z$3&amp;", ","")&amp;IF(AA568&lt;&gt;0,AA$3&amp;", ","")&amp;IF(AB568&lt;&gt;0,AB$3&amp;", ","")&amp;IF(AC568&lt;&gt;0,AC$3&amp;", ","")&amp;IF(AD568&lt;&gt;0,AD$3&amp;", ","")&amp;IF(AE568&lt;&gt;0,AE$3&amp;", ","")&amp;IF(AF568&lt;&gt;0,AF$3&amp;", ","")&amp;IF(AG568&lt;&gt;0,AG$3&amp;", ","")&amp;IF(AH568&lt;&gt;0,AH$3&amp;", ","")&amp;IF(AI568&lt;&gt;0,AI$3&amp;", ","")&amp;IF(AJ568&lt;&gt;0,AJ$3&amp;", ","")&amp;IF(AK568&lt;&gt;0,AK$3&amp;", ","")&amp;IF(AL568&lt;&gt;0,AL$3&amp;", ","")&amp;IF(AM568&lt;&gt;0,AM$3&amp;", ","")&amp;IF(AN568&lt;&gt;0,AN$3&amp;", ","")</f>
        <v xml:space="preserve">ODT, </v>
      </c>
      <c r="L568" s="429"/>
      <c r="M568" s="429"/>
      <c r="N568" s="429"/>
      <c r="O568" s="429"/>
      <c r="P568" s="429"/>
      <c r="Q568" s="429"/>
      <c r="R568" s="429"/>
      <c r="S568" s="429"/>
      <c r="T568" s="429"/>
      <c r="U568" s="429"/>
      <c r="V568" s="429"/>
      <c r="W568" s="429"/>
      <c r="X568" s="429"/>
      <c r="Y568" s="429">
        <v>2.9499999999999998E-2</v>
      </c>
      <c r="Z568" s="429"/>
      <c r="AA568" s="429"/>
      <c r="AB568" s="429"/>
      <c r="AC568" s="429"/>
      <c r="AD568" s="429"/>
      <c r="AE568" s="429"/>
      <c r="AF568" s="429"/>
      <c r="AG568" s="429"/>
      <c r="AH568" s="429"/>
      <c r="AI568" s="429"/>
      <c r="AJ568" s="429"/>
      <c r="AK568" s="429"/>
      <c r="AL568" s="429"/>
      <c r="AM568" s="429"/>
      <c r="AN568" s="429"/>
      <c r="AO568" s="429"/>
      <c r="AP568" s="429" t="s">
        <v>343</v>
      </c>
      <c r="AQ568" s="422" t="s">
        <v>1081</v>
      </c>
      <c r="AR568" s="422"/>
      <c r="AS568" s="422"/>
      <c r="AT568" s="446" t="s">
        <v>345</v>
      </c>
    </row>
    <row r="569" spans="1:46" ht="22.15" customHeight="1">
      <c r="A569" s="423">
        <f>IF(C569="",0,MAX($A$5:A568)+1)</f>
        <v>538</v>
      </c>
      <c r="B569" s="413">
        <v>6</v>
      </c>
      <c r="C569" s="427" t="s">
        <v>1082</v>
      </c>
      <c r="D569" s="422" t="s">
        <v>58</v>
      </c>
      <c r="E569" s="429">
        <v>0.31859999999999999</v>
      </c>
      <c r="F569" s="429">
        <v>0.31859999999999999</v>
      </c>
      <c r="G569" s="429"/>
      <c r="H569" s="328">
        <f t="shared" si="39"/>
        <v>0</v>
      </c>
      <c r="I569" s="329">
        <f t="shared" si="40"/>
        <v>0.31859999999999999</v>
      </c>
      <c r="J569" s="329">
        <f t="shared" si="41"/>
        <v>0</v>
      </c>
      <c r="K569" s="329" t="str">
        <f t="shared" si="43"/>
        <v/>
      </c>
      <c r="L569" s="429"/>
      <c r="M569" s="429"/>
      <c r="N569" s="429"/>
      <c r="O569" s="429"/>
      <c r="P569" s="429"/>
      <c r="Q569" s="429"/>
      <c r="R569" s="429"/>
      <c r="S569" s="429"/>
      <c r="T569" s="429"/>
      <c r="U569" s="429"/>
      <c r="V569" s="429"/>
      <c r="W569" s="429"/>
      <c r="X569" s="429"/>
      <c r="Y569" s="429"/>
      <c r="Z569" s="429"/>
      <c r="AA569" s="429"/>
      <c r="AB569" s="429"/>
      <c r="AC569" s="429"/>
      <c r="AD569" s="429"/>
      <c r="AE569" s="429"/>
      <c r="AF569" s="429"/>
      <c r="AG569" s="429"/>
      <c r="AH569" s="429"/>
      <c r="AI569" s="429"/>
      <c r="AJ569" s="429"/>
      <c r="AK569" s="429"/>
      <c r="AL569" s="429"/>
      <c r="AM569" s="429"/>
      <c r="AN569" s="429"/>
      <c r="AO569" s="429"/>
      <c r="AP569" s="429" t="s">
        <v>343</v>
      </c>
      <c r="AQ569" s="422" t="s">
        <v>854</v>
      </c>
      <c r="AR569" s="422"/>
      <c r="AS569" s="422"/>
      <c r="AT569" s="446" t="s">
        <v>345</v>
      </c>
    </row>
    <row r="570" spans="1:46" ht="22.15" customHeight="1">
      <c r="A570" s="423">
        <f>IF(C570="",0,MAX($A$5:A569)+1)</f>
        <v>539</v>
      </c>
      <c r="B570" s="413">
        <v>22</v>
      </c>
      <c r="C570" s="427" t="s">
        <v>1083</v>
      </c>
      <c r="D570" s="422" t="s">
        <v>58</v>
      </c>
      <c r="E570" s="429">
        <v>0.37780000000000002</v>
      </c>
      <c r="F570" s="429"/>
      <c r="G570" s="429"/>
      <c r="H570" s="328">
        <f t="shared" si="39"/>
        <v>0</v>
      </c>
      <c r="I570" s="329">
        <f t="shared" si="40"/>
        <v>0.37780000000000002</v>
      </c>
      <c r="J570" s="329">
        <f t="shared" si="41"/>
        <v>0.37780000000000002</v>
      </c>
      <c r="K570" s="329" t="str">
        <f t="shared" si="43"/>
        <v xml:space="preserve">RSN, </v>
      </c>
      <c r="L570" s="429"/>
      <c r="M570" s="429"/>
      <c r="N570" s="429"/>
      <c r="O570" s="429"/>
      <c r="P570" s="429"/>
      <c r="Q570" s="429"/>
      <c r="R570" s="429">
        <v>0.37780000000000002</v>
      </c>
      <c r="S570" s="429"/>
      <c r="T570" s="429"/>
      <c r="U570" s="429"/>
      <c r="V570" s="429"/>
      <c r="W570" s="429"/>
      <c r="X570" s="429"/>
      <c r="Y570" s="429"/>
      <c r="Z570" s="429"/>
      <c r="AA570" s="429"/>
      <c r="AB570" s="429"/>
      <c r="AC570" s="429"/>
      <c r="AD570" s="429"/>
      <c r="AE570" s="429"/>
      <c r="AF570" s="429"/>
      <c r="AG570" s="429"/>
      <c r="AH570" s="429"/>
      <c r="AI570" s="429"/>
      <c r="AJ570" s="429"/>
      <c r="AK570" s="429"/>
      <c r="AL570" s="429"/>
      <c r="AM570" s="429"/>
      <c r="AN570" s="429"/>
      <c r="AO570" s="429"/>
      <c r="AP570" s="429" t="s">
        <v>343</v>
      </c>
      <c r="AQ570" s="422"/>
      <c r="AR570" s="422"/>
      <c r="AS570" s="422"/>
      <c r="AT570" s="422" t="s">
        <v>345</v>
      </c>
    </row>
    <row r="571" spans="1:46" ht="22.15" customHeight="1">
      <c r="A571" s="423">
        <f>IF(C571="",0,MAX($A$5:A570)+1)</f>
        <v>540</v>
      </c>
      <c r="B571" s="413">
        <v>23</v>
      </c>
      <c r="C571" s="427" t="s">
        <v>1084</v>
      </c>
      <c r="D571" s="422" t="s">
        <v>58</v>
      </c>
      <c r="E571" s="429">
        <v>0.29039999999999999</v>
      </c>
      <c r="F571" s="429"/>
      <c r="G571" s="429"/>
      <c r="H571" s="328">
        <f t="shared" si="39"/>
        <v>0</v>
      </c>
      <c r="I571" s="329">
        <f t="shared" si="40"/>
        <v>0.29039999999999999</v>
      </c>
      <c r="J571" s="329">
        <f t="shared" si="41"/>
        <v>0.29039999999999999</v>
      </c>
      <c r="K571" s="329" t="str">
        <f t="shared" si="43"/>
        <v xml:space="preserve">RSN, </v>
      </c>
      <c r="L571" s="429"/>
      <c r="M571" s="429"/>
      <c r="N571" s="429"/>
      <c r="O571" s="429"/>
      <c r="P571" s="429"/>
      <c r="Q571" s="429"/>
      <c r="R571" s="429">
        <v>0.29039999999999999</v>
      </c>
      <c r="S571" s="429"/>
      <c r="T571" s="429"/>
      <c r="U571" s="429"/>
      <c r="V571" s="429"/>
      <c r="W571" s="429"/>
      <c r="X571" s="429"/>
      <c r="Y571" s="429"/>
      <c r="Z571" s="429"/>
      <c r="AA571" s="429"/>
      <c r="AB571" s="429"/>
      <c r="AC571" s="429"/>
      <c r="AD571" s="429"/>
      <c r="AE571" s="429"/>
      <c r="AF571" s="429"/>
      <c r="AG571" s="429"/>
      <c r="AH571" s="429"/>
      <c r="AI571" s="429"/>
      <c r="AJ571" s="429"/>
      <c r="AK571" s="429"/>
      <c r="AL571" s="429"/>
      <c r="AM571" s="429"/>
      <c r="AN571" s="429"/>
      <c r="AO571" s="429"/>
      <c r="AP571" s="429" t="s">
        <v>343</v>
      </c>
      <c r="AQ571" s="422"/>
      <c r="AR571" s="422"/>
      <c r="AS571" s="422"/>
      <c r="AT571" s="422" t="s">
        <v>345</v>
      </c>
    </row>
    <row r="572" spans="1:46" ht="22.15" customHeight="1">
      <c r="A572" s="423">
        <f>IF(C572="",0,MAX($A$5:A571)+1)</f>
        <v>541</v>
      </c>
      <c r="B572" s="413">
        <v>24</v>
      </c>
      <c r="C572" s="427" t="s">
        <v>1085</v>
      </c>
      <c r="D572" s="422" t="s">
        <v>58</v>
      </c>
      <c r="E572" s="429">
        <v>0.40150000000000002</v>
      </c>
      <c r="F572" s="429"/>
      <c r="G572" s="429"/>
      <c r="H572" s="328">
        <f t="shared" si="39"/>
        <v>0</v>
      </c>
      <c r="I572" s="329">
        <f t="shared" si="40"/>
        <v>0.40150000000000002</v>
      </c>
      <c r="J572" s="329">
        <f t="shared" si="41"/>
        <v>0.40150000000000002</v>
      </c>
      <c r="K572" s="329" t="str">
        <f t="shared" si="43"/>
        <v xml:space="preserve">RSN, </v>
      </c>
      <c r="L572" s="429"/>
      <c r="M572" s="429"/>
      <c r="N572" s="429"/>
      <c r="O572" s="429"/>
      <c r="P572" s="429"/>
      <c r="Q572" s="429"/>
      <c r="R572" s="429">
        <v>0.40150000000000002</v>
      </c>
      <c r="S572" s="429"/>
      <c r="T572" s="429"/>
      <c r="U572" s="429"/>
      <c r="V572" s="429"/>
      <c r="W572" s="429"/>
      <c r="X572" s="429"/>
      <c r="Y572" s="429"/>
      <c r="Z572" s="429"/>
      <c r="AA572" s="429"/>
      <c r="AB572" s="429"/>
      <c r="AC572" s="429"/>
      <c r="AD572" s="429"/>
      <c r="AE572" s="429"/>
      <c r="AF572" s="429"/>
      <c r="AG572" s="429"/>
      <c r="AH572" s="429"/>
      <c r="AI572" s="429"/>
      <c r="AJ572" s="429"/>
      <c r="AK572" s="429"/>
      <c r="AL572" s="429"/>
      <c r="AM572" s="429"/>
      <c r="AN572" s="429"/>
      <c r="AO572" s="429"/>
      <c r="AP572" s="429" t="s">
        <v>343</v>
      </c>
      <c r="AQ572" s="422"/>
      <c r="AR572" s="422"/>
      <c r="AS572" s="422"/>
      <c r="AT572" s="422" t="s">
        <v>345</v>
      </c>
    </row>
    <row r="573" spans="1:46" ht="22.15" customHeight="1">
      <c r="A573" s="423">
        <f>IF(C573="",0,MAX($A$5:A572)+1)</f>
        <v>542</v>
      </c>
      <c r="B573" s="413">
        <v>26</v>
      </c>
      <c r="C573" s="427" t="s">
        <v>1086</v>
      </c>
      <c r="D573" s="422" t="s">
        <v>58</v>
      </c>
      <c r="E573" s="429">
        <v>2.6100000000000002E-2</v>
      </c>
      <c r="F573" s="429"/>
      <c r="G573" s="429"/>
      <c r="H573" s="328">
        <f t="shared" si="39"/>
        <v>0</v>
      </c>
      <c r="I573" s="329">
        <f t="shared" si="40"/>
        <v>2.6100000000000002E-2</v>
      </c>
      <c r="J573" s="329">
        <f t="shared" si="41"/>
        <v>2.6100000000000002E-2</v>
      </c>
      <c r="K573" s="329" t="str">
        <f t="shared" si="43"/>
        <v xml:space="preserve">HNK, </v>
      </c>
      <c r="L573" s="429"/>
      <c r="M573" s="429"/>
      <c r="N573" s="429"/>
      <c r="O573" s="429">
        <v>2.6100000000000002E-2</v>
      </c>
      <c r="P573" s="429"/>
      <c r="Q573" s="429"/>
      <c r="R573" s="429"/>
      <c r="S573" s="429"/>
      <c r="T573" s="429"/>
      <c r="U573" s="429"/>
      <c r="V573" s="429"/>
      <c r="W573" s="429"/>
      <c r="X573" s="429"/>
      <c r="Y573" s="429"/>
      <c r="Z573" s="429"/>
      <c r="AA573" s="429"/>
      <c r="AB573" s="429"/>
      <c r="AC573" s="429"/>
      <c r="AD573" s="429"/>
      <c r="AE573" s="429"/>
      <c r="AF573" s="429"/>
      <c r="AG573" s="429"/>
      <c r="AH573" s="429"/>
      <c r="AI573" s="429"/>
      <c r="AJ573" s="429"/>
      <c r="AK573" s="429"/>
      <c r="AL573" s="429"/>
      <c r="AM573" s="429"/>
      <c r="AN573" s="429"/>
      <c r="AO573" s="429"/>
      <c r="AP573" s="429" t="s">
        <v>343</v>
      </c>
      <c r="AQ573" s="422" t="s">
        <v>1087</v>
      </c>
      <c r="AR573" s="422"/>
      <c r="AS573" s="422"/>
      <c r="AT573" s="359" t="s">
        <v>345</v>
      </c>
    </row>
    <row r="574" spans="1:46" ht="22.15" customHeight="1">
      <c r="A574" s="423">
        <f>IF(C574="",0,MAX($A$5:A573)+1)</f>
        <v>543</v>
      </c>
      <c r="B574" s="413">
        <v>27</v>
      </c>
      <c r="C574" s="427" t="s">
        <v>1086</v>
      </c>
      <c r="D574" s="422" t="s">
        <v>58</v>
      </c>
      <c r="E574" s="429">
        <v>0.10879999999999999</v>
      </c>
      <c r="F574" s="429"/>
      <c r="G574" s="429"/>
      <c r="H574" s="328">
        <f t="shared" ref="H574:H623" si="44">I574-E574</f>
        <v>0</v>
      </c>
      <c r="I574" s="329">
        <f t="shared" ref="I574:I623" si="45">J574+F574</f>
        <v>0.10879999999999999</v>
      </c>
      <c r="J574" s="329">
        <f t="shared" ref="J574:J623" si="46">SUM(L574:P574)+SUM(R574:AN574)</f>
        <v>0.10879999999999999</v>
      </c>
      <c r="K574" s="329" t="str">
        <f t="shared" si="43"/>
        <v xml:space="preserve">HNK, </v>
      </c>
      <c r="L574" s="429"/>
      <c r="M574" s="429"/>
      <c r="N574" s="429"/>
      <c r="O574" s="429">
        <v>0.10879999999999999</v>
      </c>
      <c r="P574" s="429"/>
      <c r="Q574" s="429"/>
      <c r="R574" s="429"/>
      <c r="S574" s="429"/>
      <c r="T574" s="429"/>
      <c r="U574" s="429"/>
      <c r="V574" s="429"/>
      <c r="W574" s="429"/>
      <c r="X574" s="429"/>
      <c r="Y574" s="429"/>
      <c r="Z574" s="429"/>
      <c r="AA574" s="429"/>
      <c r="AB574" s="429"/>
      <c r="AC574" s="429"/>
      <c r="AD574" s="429"/>
      <c r="AE574" s="429"/>
      <c r="AF574" s="429"/>
      <c r="AG574" s="429"/>
      <c r="AH574" s="429"/>
      <c r="AI574" s="429"/>
      <c r="AJ574" s="429"/>
      <c r="AK574" s="429"/>
      <c r="AL574" s="429"/>
      <c r="AM574" s="429"/>
      <c r="AN574" s="429"/>
      <c r="AO574" s="429"/>
      <c r="AP574" s="429" t="s">
        <v>343</v>
      </c>
      <c r="AQ574" s="422" t="s">
        <v>1088</v>
      </c>
      <c r="AR574" s="422"/>
      <c r="AS574" s="422"/>
      <c r="AT574" s="422" t="s">
        <v>345</v>
      </c>
    </row>
    <row r="575" spans="1:46" ht="22.15" customHeight="1">
      <c r="A575" s="423">
        <f>IF(C575="",0,MAX($A$5:A574)+1)</f>
        <v>544</v>
      </c>
      <c r="B575" s="413">
        <v>28</v>
      </c>
      <c r="C575" s="427" t="s">
        <v>1086</v>
      </c>
      <c r="D575" s="422" t="s">
        <v>58</v>
      </c>
      <c r="E575" s="429">
        <v>1.6199999999999999E-2</v>
      </c>
      <c r="F575" s="429"/>
      <c r="G575" s="429"/>
      <c r="H575" s="328">
        <f t="shared" si="44"/>
        <v>0</v>
      </c>
      <c r="I575" s="329">
        <f t="shared" si="45"/>
        <v>1.6199999999999999E-2</v>
      </c>
      <c r="J575" s="329">
        <f t="shared" si="46"/>
        <v>1.6199999999999999E-2</v>
      </c>
      <c r="K575" s="329" t="str">
        <f t="shared" si="43"/>
        <v xml:space="preserve">HNK, </v>
      </c>
      <c r="L575" s="429"/>
      <c r="M575" s="429"/>
      <c r="N575" s="429"/>
      <c r="O575" s="429">
        <v>1.6199999999999999E-2</v>
      </c>
      <c r="P575" s="429"/>
      <c r="Q575" s="429"/>
      <c r="R575" s="429"/>
      <c r="S575" s="429"/>
      <c r="T575" s="429"/>
      <c r="U575" s="429"/>
      <c r="V575" s="429"/>
      <c r="W575" s="429"/>
      <c r="X575" s="429"/>
      <c r="Y575" s="429"/>
      <c r="Z575" s="429"/>
      <c r="AA575" s="429"/>
      <c r="AB575" s="429"/>
      <c r="AC575" s="429"/>
      <c r="AD575" s="429"/>
      <c r="AE575" s="429"/>
      <c r="AF575" s="429"/>
      <c r="AG575" s="429"/>
      <c r="AH575" s="429"/>
      <c r="AI575" s="429"/>
      <c r="AJ575" s="429"/>
      <c r="AK575" s="429"/>
      <c r="AL575" s="429"/>
      <c r="AM575" s="429"/>
      <c r="AN575" s="429"/>
      <c r="AO575" s="429"/>
      <c r="AP575" s="429" t="s">
        <v>343</v>
      </c>
      <c r="AQ575" s="422" t="s">
        <v>1089</v>
      </c>
      <c r="AR575" s="422"/>
      <c r="AS575" s="422"/>
      <c r="AT575" s="422" t="s">
        <v>345</v>
      </c>
    </row>
    <row r="576" spans="1:46" ht="22.15" customHeight="1">
      <c r="A576" s="423">
        <f>IF(C576="",0,MAX($A$5:A575)+1)</f>
        <v>545</v>
      </c>
      <c r="B576" s="413">
        <v>29</v>
      </c>
      <c r="C576" s="427" t="s">
        <v>1086</v>
      </c>
      <c r="D576" s="422" t="s">
        <v>58</v>
      </c>
      <c r="E576" s="429">
        <v>5.8200000000000002E-2</v>
      </c>
      <c r="F576" s="429">
        <v>1.17E-2</v>
      </c>
      <c r="G576" s="429"/>
      <c r="H576" s="328">
        <f t="shared" si="44"/>
        <v>0</v>
      </c>
      <c r="I576" s="329">
        <f t="shared" si="45"/>
        <v>5.8200000000000002E-2</v>
      </c>
      <c r="J576" s="329">
        <f t="shared" si="46"/>
        <v>4.65E-2</v>
      </c>
      <c r="K576" s="329" t="str">
        <f t="shared" si="43"/>
        <v xml:space="preserve">HNK, </v>
      </c>
      <c r="L576" s="429"/>
      <c r="M576" s="429"/>
      <c r="N576" s="429"/>
      <c r="O576" s="429">
        <v>4.65E-2</v>
      </c>
      <c r="P576" s="429"/>
      <c r="Q576" s="429"/>
      <c r="R576" s="429"/>
      <c r="S576" s="429"/>
      <c r="T576" s="429"/>
      <c r="U576" s="429"/>
      <c r="V576" s="429"/>
      <c r="W576" s="429"/>
      <c r="X576" s="429"/>
      <c r="Y576" s="429"/>
      <c r="Z576" s="429"/>
      <c r="AA576" s="429"/>
      <c r="AB576" s="429"/>
      <c r="AC576" s="429"/>
      <c r="AD576" s="429"/>
      <c r="AE576" s="429"/>
      <c r="AF576" s="429"/>
      <c r="AG576" s="429"/>
      <c r="AH576" s="429"/>
      <c r="AI576" s="429"/>
      <c r="AJ576" s="429"/>
      <c r="AK576" s="429"/>
      <c r="AL576" s="429"/>
      <c r="AM576" s="429"/>
      <c r="AN576" s="429"/>
      <c r="AO576" s="429"/>
      <c r="AP576" s="429" t="s">
        <v>343</v>
      </c>
      <c r="AQ576" s="422" t="s">
        <v>1090</v>
      </c>
      <c r="AR576" s="422"/>
      <c r="AS576" s="422"/>
      <c r="AT576" s="422" t="s">
        <v>345</v>
      </c>
    </row>
    <row r="577" spans="1:46" ht="22.15" customHeight="1">
      <c r="A577" s="423">
        <f>IF(C577="",0,MAX($A$5:A576)+1)</f>
        <v>546</v>
      </c>
      <c r="B577" s="413">
        <v>31</v>
      </c>
      <c r="C577" s="427" t="s">
        <v>1086</v>
      </c>
      <c r="D577" s="422" t="s">
        <v>58</v>
      </c>
      <c r="E577" s="429">
        <v>0.03</v>
      </c>
      <c r="F577" s="429"/>
      <c r="G577" s="429"/>
      <c r="H577" s="328">
        <f t="shared" si="44"/>
        <v>0</v>
      </c>
      <c r="I577" s="329">
        <f t="shared" si="45"/>
        <v>0.03</v>
      </c>
      <c r="J577" s="329">
        <f t="shared" si="46"/>
        <v>0.03</v>
      </c>
      <c r="K577" s="329" t="str">
        <f t="shared" si="43"/>
        <v xml:space="preserve">HNK, </v>
      </c>
      <c r="L577" s="429"/>
      <c r="M577" s="429"/>
      <c r="N577" s="429"/>
      <c r="O577" s="429">
        <v>0.03</v>
      </c>
      <c r="P577" s="429"/>
      <c r="Q577" s="429"/>
      <c r="R577" s="429"/>
      <c r="S577" s="429"/>
      <c r="T577" s="429"/>
      <c r="U577" s="429"/>
      <c r="V577" s="429"/>
      <c r="W577" s="429"/>
      <c r="X577" s="429"/>
      <c r="Y577" s="429"/>
      <c r="Z577" s="429"/>
      <c r="AA577" s="429"/>
      <c r="AB577" s="429"/>
      <c r="AC577" s="429"/>
      <c r="AD577" s="429"/>
      <c r="AE577" s="429"/>
      <c r="AF577" s="429"/>
      <c r="AG577" s="429"/>
      <c r="AH577" s="429"/>
      <c r="AI577" s="429"/>
      <c r="AJ577" s="429"/>
      <c r="AK577" s="429"/>
      <c r="AL577" s="429"/>
      <c r="AM577" s="429"/>
      <c r="AN577" s="429"/>
      <c r="AO577" s="429"/>
      <c r="AP577" s="429" t="s">
        <v>343</v>
      </c>
      <c r="AQ577" s="422" t="s">
        <v>1091</v>
      </c>
      <c r="AR577" s="422"/>
      <c r="AS577" s="422"/>
      <c r="AT577" s="422" t="s">
        <v>345</v>
      </c>
    </row>
    <row r="578" spans="1:46" ht="22.15" customHeight="1">
      <c r="A578" s="423">
        <f>IF(C578="",0,MAX($A$5:A577)+1)</f>
        <v>547</v>
      </c>
      <c r="B578" s="413">
        <v>32</v>
      </c>
      <c r="C578" s="427" t="s">
        <v>1092</v>
      </c>
      <c r="D578" s="422" t="s">
        <v>58</v>
      </c>
      <c r="E578" s="429">
        <v>2.9600000000000001E-2</v>
      </c>
      <c r="F578" s="429"/>
      <c r="G578" s="429"/>
      <c r="H578" s="328">
        <f t="shared" si="44"/>
        <v>0</v>
      </c>
      <c r="I578" s="329">
        <f t="shared" si="45"/>
        <v>2.9600000000000001E-2</v>
      </c>
      <c r="J578" s="329">
        <f t="shared" si="46"/>
        <v>2.9600000000000001E-2</v>
      </c>
      <c r="K578" s="329" t="str">
        <f t="shared" si="43"/>
        <v xml:space="preserve">CLN, </v>
      </c>
      <c r="L578" s="429"/>
      <c r="M578" s="429"/>
      <c r="N578" s="429"/>
      <c r="O578" s="429"/>
      <c r="P578" s="429">
        <v>2.9600000000000001E-2</v>
      </c>
      <c r="Q578" s="429"/>
      <c r="R578" s="429"/>
      <c r="S578" s="429"/>
      <c r="T578" s="429"/>
      <c r="U578" s="429"/>
      <c r="V578" s="429"/>
      <c r="W578" s="429"/>
      <c r="X578" s="429"/>
      <c r="Y578" s="429"/>
      <c r="Z578" s="429"/>
      <c r="AA578" s="429"/>
      <c r="AB578" s="429"/>
      <c r="AC578" s="429"/>
      <c r="AD578" s="429"/>
      <c r="AE578" s="429"/>
      <c r="AF578" s="429"/>
      <c r="AG578" s="429"/>
      <c r="AH578" s="429"/>
      <c r="AI578" s="429"/>
      <c r="AJ578" s="429"/>
      <c r="AK578" s="429"/>
      <c r="AL578" s="429"/>
      <c r="AM578" s="429"/>
      <c r="AN578" s="429"/>
      <c r="AO578" s="429"/>
      <c r="AP578" s="429" t="s">
        <v>343</v>
      </c>
      <c r="AQ578" s="422" t="s">
        <v>1093</v>
      </c>
      <c r="AR578" s="422"/>
      <c r="AS578" s="422"/>
      <c r="AT578" s="422" t="s">
        <v>345</v>
      </c>
    </row>
    <row r="579" spans="1:46" ht="22.15" customHeight="1">
      <c r="A579" s="423">
        <f>IF(C579="",0,MAX($A$5:A578)+1)</f>
        <v>548</v>
      </c>
      <c r="B579" s="413">
        <v>33</v>
      </c>
      <c r="C579" s="427" t="s">
        <v>1094</v>
      </c>
      <c r="D579" s="422" t="s">
        <v>58</v>
      </c>
      <c r="E579" s="429">
        <v>0.94</v>
      </c>
      <c r="F579" s="429"/>
      <c r="G579" s="429"/>
      <c r="H579" s="328">
        <f t="shared" si="44"/>
        <v>0</v>
      </c>
      <c r="I579" s="329">
        <f t="shared" si="45"/>
        <v>0.94</v>
      </c>
      <c r="J579" s="329">
        <f t="shared" si="46"/>
        <v>0.94</v>
      </c>
      <c r="K579" s="329" t="str">
        <f t="shared" si="43"/>
        <v xml:space="preserve">HNK, </v>
      </c>
      <c r="L579" s="429"/>
      <c r="M579" s="429"/>
      <c r="N579" s="429"/>
      <c r="O579" s="429">
        <v>0.94</v>
      </c>
      <c r="P579" s="429"/>
      <c r="Q579" s="429"/>
      <c r="R579" s="429"/>
      <c r="S579" s="429"/>
      <c r="T579" s="429"/>
      <c r="U579" s="429"/>
      <c r="V579" s="429"/>
      <c r="W579" s="429"/>
      <c r="X579" s="429"/>
      <c r="Y579" s="429"/>
      <c r="Z579" s="429"/>
      <c r="AA579" s="429"/>
      <c r="AB579" s="429"/>
      <c r="AC579" s="429"/>
      <c r="AD579" s="429"/>
      <c r="AE579" s="429"/>
      <c r="AF579" s="429"/>
      <c r="AG579" s="429"/>
      <c r="AH579" s="429"/>
      <c r="AI579" s="429"/>
      <c r="AJ579" s="429"/>
      <c r="AK579" s="429"/>
      <c r="AL579" s="429"/>
      <c r="AM579" s="429"/>
      <c r="AN579" s="429"/>
      <c r="AO579" s="429"/>
      <c r="AP579" s="429" t="s">
        <v>343</v>
      </c>
      <c r="AQ579" s="422" t="s">
        <v>1095</v>
      </c>
      <c r="AR579" s="422"/>
      <c r="AS579" s="422"/>
      <c r="AT579" s="422" t="s">
        <v>345</v>
      </c>
    </row>
    <row r="580" spans="1:46" ht="40.15" customHeight="1">
      <c r="A580" s="423">
        <f>IF(C580="",0,MAX($A$5:A579)+1)</f>
        <v>549</v>
      </c>
      <c r="B580" s="413">
        <v>34</v>
      </c>
      <c r="C580" s="427" t="s">
        <v>1096</v>
      </c>
      <c r="D580" s="422" t="s">
        <v>58</v>
      </c>
      <c r="E580" s="429">
        <v>1.5174000000000001</v>
      </c>
      <c r="F580" s="429"/>
      <c r="G580" s="429"/>
      <c r="H580" s="328">
        <f t="shared" si="44"/>
        <v>0</v>
      </c>
      <c r="I580" s="329">
        <f t="shared" si="45"/>
        <v>1.5174000000000001</v>
      </c>
      <c r="J580" s="329">
        <f t="shared" si="46"/>
        <v>1.5174000000000001</v>
      </c>
      <c r="K580" s="329" t="str">
        <f t="shared" si="43"/>
        <v xml:space="preserve">LUK, RSN, ODT, </v>
      </c>
      <c r="L580" s="429"/>
      <c r="M580" s="429">
        <v>0.39440000000000008</v>
      </c>
      <c r="N580" s="429"/>
      <c r="O580" s="429"/>
      <c r="P580" s="429"/>
      <c r="Q580" s="333"/>
      <c r="R580" s="333">
        <v>0.99299999999999999</v>
      </c>
      <c r="S580" s="429"/>
      <c r="T580" s="429"/>
      <c r="U580" s="429"/>
      <c r="V580" s="429"/>
      <c r="W580" s="429"/>
      <c r="X580" s="429"/>
      <c r="Y580" s="429">
        <v>0.13</v>
      </c>
      <c r="Z580" s="429"/>
      <c r="AA580" s="429"/>
      <c r="AB580" s="429"/>
      <c r="AC580" s="429"/>
      <c r="AD580" s="429"/>
      <c r="AE580" s="429"/>
      <c r="AF580" s="429"/>
      <c r="AG580" s="429"/>
      <c r="AH580" s="429"/>
      <c r="AI580" s="429"/>
      <c r="AJ580" s="429"/>
      <c r="AK580" s="429"/>
      <c r="AL580" s="429"/>
      <c r="AM580" s="429"/>
      <c r="AN580" s="429"/>
      <c r="AO580" s="429"/>
      <c r="AP580" s="429" t="s">
        <v>343</v>
      </c>
      <c r="AQ580" s="422" t="s">
        <v>1097</v>
      </c>
      <c r="AR580" s="422"/>
      <c r="AS580" s="422"/>
      <c r="AT580" s="422" t="s">
        <v>345</v>
      </c>
    </row>
    <row r="581" spans="1:46" ht="22.15" customHeight="1">
      <c r="A581" s="423">
        <f>IF(C581="",0,MAX($A$5:A580)+1)</f>
        <v>550</v>
      </c>
      <c r="B581" s="413">
        <v>35</v>
      </c>
      <c r="C581" s="427" t="s">
        <v>1098</v>
      </c>
      <c r="D581" s="422" t="s">
        <v>58</v>
      </c>
      <c r="E581" s="429">
        <v>0.2072</v>
      </c>
      <c r="F581" s="429"/>
      <c r="G581" s="429"/>
      <c r="H581" s="328">
        <f t="shared" si="44"/>
        <v>0</v>
      </c>
      <c r="I581" s="329">
        <f t="shared" si="45"/>
        <v>0.2072</v>
      </c>
      <c r="J581" s="329">
        <f t="shared" si="46"/>
        <v>0.2072</v>
      </c>
      <c r="K581" s="329" t="str">
        <f t="shared" si="43"/>
        <v xml:space="preserve">CLN, NTS, </v>
      </c>
      <c r="L581" s="429"/>
      <c r="M581" s="429"/>
      <c r="N581" s="429"/>
      <c r="O581" s="429"/>
      <c r="P581" s="429">
        <v>0.1474</v>
      </c>
      <c r="Q581" s="333"/>
      <c r="R581" s="333"/>
      <c r="S581" s="429"/>
      <c r="T581" s="429"/>
      <c r="U581" s="429"/>
      <c r="V581" s="429"/>
      <c r="W581" s="429">
        <v>5.9799999999999999E-2</v>
      </c>
      <c r="X581" s="429"/>
      <c r="Y581" s="429"/>
      <c r="Z581" s="429"/>
      <c r="AA581" s="429"/>
      <c r="AB581" s="429"/>
      <c r="AC581" s="429"/>
      <c r="AD581" s="429"/>
      <c r="AE581" s="429"/>
      <c r="AF581" s="429"/>
      <c r="AG581" s="429"/>
      <c r="AH581" s="429"/>
      <c r="AI581" s="429"/>
      <c r="AJ581" s="429"/>
      <c r="AK581" s="429"/>
      <c r="AL581" s="429"/>
      <c r="AM581" s="429"/>
      <c r="AN581" s="429"/>
      <c r="AO581" s="429"/>
      <c r="AP581" s="429" t="s">
        <v>343</v>
      </c>
      <c r="AQ581" s="422"/>
      <c r="AR581" s="422"/>
      <c r="AS581" s="422"/>
      <c r="AT581" s="422" t="s">
        <v>345</v>
      </c>
    </row>
    <row r="582" spans="1:46" ht="22.15" customHeight="1">
      <c r="A582" s="423">
        <f>IF(C582="",0,MAX($A$5:A581)+1)</f>
        <v>551</v>
      </c>
      <c r="B582" s="413">
        <v>36</v>
      </c>
      <c r="C582" s="427" t="s">
        <v>1099</v>
      </c>
      <c r="D582" s="422" t="s">
        <v>58</v>
      </c>
      <c r="E582" s="429">
        <v>0.1729</v>
      </c>
      <c r="F582" s="429"/>
      <c r="G582" s="429"/>
      <c r="H582" s="328">
        <f t="shared" si="44"/>
        <v>0</v>
      </c>
      <c r="I582" s="329">
        <f t="shared" si="45"/>
        <v>0.1729</v>
      </c>
      <c r="J582" s="329">
        <f t="shared" si="46"/>
        <v>0.1729</v>
      </c>
      <c r="K582" s="329" t="str">
        <f t="shared" si="43"/>
        <v xml:space="preserve">HNK, CLN, </v>
      </c>
      <c r="L582" s="429"/>
      <c r="M582" s="429"/>
      <c r="N582" s="429"/>
      <c r="O582" s="429">
        <v>9.9699999999999997E-2</v>
      </c>
      <c r="P582" s="429">
        <v>7.3200000000000001E-2</v>
      </c>
      <c r="Q582" s="333"/>
      <c r="R582" s="333"/>
      <c r="S582" s="429"/>
      <c r="T582" s="429"/>
      <c r="U582" s="429"/>
      <c r="V582" s="429"/>
      <c r="W582" s="429"/>
      <c r="X582" s="429"/>
      <c r="Y582" s="429"/>
      <c r="Z582" s="429"/>
      <c r="AA582" s="429"/>
      <c r="AB582" s="429"/>
      <c r="AC582" s="429"/>
      <c r="AD582" s="429"/>
      <c r="AE582" s="429"/>
      <c r="AF582" s="429"/>
      <c r="AG582" s="429"/>
      <c r="AH582" s="429"/>
      <c r="AI582" s="429"/>
      <c r="AJ582" s="429"/>
      <c r="AK582" s="429"/>
      <c r="AL582" s="429"/>
      <c r="AM582" s="429"/>
      <c r="AN582" s="429"/>
      <c r="AO582" s="429"/>
      <c r="AP582" s="429" t="s">
        <v>343</v>
      </c>
      <c r="AQ582" s="422" t="s">
        <v>1100</v>
      </c>
      <c r="AR582" s="422"/>
      <c r="AS582" s="422"/>
      <c r="AT582" s="422" t="s">
        <v>345</v>
      </c>
    </row>
    <row r="583" spans="1:46" ht="22.15" customHeight="1">
      <c r="A583" s="423">
        <f>IF(C583="",0,MAX($A$5:A582)+1)</f>
        <v>552</v>
      </c>
      <c r="B583" s="413">
        <v>38</v>
      </c>
      <c r="C583" s="427" t="s">
        <v>1101</v>
      </c>
      <c r="D583" s="422" t="s">
        <v>58</v>
      </c>
      <c r="E583" s="429">
        <v>0.40460000000000002</v>
      </c>
      <c r="F583" s="429">
        <v>0.2</v>
      </c>
      <c r="G583" s="429"/>
      <c r="H583" s="328">
        <f t="shared" si="44"/>
        <v>0</v>
      </c>
      <c r="I583" s="329">
        <f t="shared" si="45"/>
        <v>0.40460000000000002</v>
      </c>
      <c r="J583" s="329">
        <f t="shared" si="46"/>
        <v>0.2046</v>
      </c>
      <c r="K583" s="329" t="str">
        <f t="shared" si="43"/>
        <v xml:space="preserve">HNK, </v>
      </c>
      <c r="L583" s="429"/>
      <c r="M583" s="429"/>
      <c r="N583" s="429"/>
      <c r="O583" s="429">
        <v>0.2046</v>
      </c>
      <c r="P583" s="429"/>
      <c r="Q583" s="333"/>
      <c r="R583" s="333"/>
      <c r="S583" s="429"/>
      <c r="T583" s="429"/>
      <c r="U583" s="429"/>
      <c r="V583" s="429"/>
      <c r="W583" s="429"/>
      <c r="X583" s="429"/>
      <c r="Y583" s="429"/>
      <c r="Z583" s="429"/>
      <c r="AA583" s="429"/>
      <c r="AB583" s="429"/>
      <c r="AC583" s="429"/>
      <c r="AD583" s="429"/>
      <c r="AE583" s="429"/>
      <c r="AF583" s="429"/>
      <c r="AG583" s="429"/>
      <c r="AH583" s="429"/>
      <c r="AI583" s="429"/>
      <c r="AJ583" s="429"/>
      <c r="AK583" s="429"/>
      <c r="AL583" s="429"/>
      <c r="AM583" s="429"/>
      <c r="AN583" s="429"/>
      <c r="AO583" s="429"/>
      <c r="AP583" s="429" t="s">
        <v>343</v>
      </c>
      <c r="AQ583" s="422" t="s">
        <v>1102</v>
      </c>
      <c r="AR583" s="422"/>
      <c r="AS583" s="422"/>
      <c r="AT583" s="422" t="s">
        <v>345</v>
      </c>
    </row>
    <row r="584" spans="1:46" ht="22.15" customHeight="1">
      <c r="A584" s="423">
        <f>IF(C584="",0,MAX($A$5:A583)+1)</f>
        <v>553</v>
      </c>
      <c r="B584" s="413">
        <v>43</v>
      </c>
      <c r="C584" s="427" t="s">
        <v>1103</v>
      </c>
      <c r="D584" s="422" t="s">
        <v>58</v>
      </c>
      <c r="E584" s="429">
        <v>0.12909999999999999</v>
      </c>
      <c r="F584" s="429"/>
      <c r="G584" s="429"/>
      <c r="H584" s="328">
        <f t="shared" si="44"/>
        <v>0</v>
      </c>
      <c r="I584" s="329">
        <f t="shared" si="45"/>
        <v>0.12909999999999999</v>
      </c>
      <c r="J584" s="329">
        <f t="shared" si="46"/>
        <v>0.12909999999999999</v>
      </c>
      <c r="K584" s="329" t="str">
        <f t="shared" si="43"/>
        <v xml:space="preserve">LUC, </v>
      </c>
      <c r="L584" s="429">
        <v>0.12909999999999999</v>
      </c>
      <c r="M584" s="429"/>
      <c r="N584" s="429"/>
      <c r="O584" s="429"/>
      <c r="P584" s="429"/>
      <c r="Q584" s="333"/>
      <c r="R584" s="333"/>
      <c r="S584" s="429"/>
      <c r="T584" s="429"/>
      <c r="U584" s="429"/>
      <c r="V584" s="429"/>
      <c r="W584" s="429"/>
      <c r="X584" s="429"/>
      <c r="Y584" s="429"/>
      <c r="Z584" s="429"/>
      <c r="AA584" s="429"/>
      <c r="AB584" s="429"/>
      <c r="AC584" s="429"/>
      <c r="AD584" s="429"/>
      <c r="AE584" s="429"/>
      <c r="AF584" s="429"/>
      <c r="AG584" s="429"/>
      <c r="AH584" s="429"/>
      <c r="AI584" s="429"/>
      <c r="AJ584" s="429"/>
      <c r="AK584" s="429"/>
      <c r="AL584" s="429"/>
      <c r="AM584" s="429"/>
      <c r="AN584" s="429"/>
      <c r="AO584" s="429"/>
      <c r="AP584" s="429" t="s">
        <v>343</v>
      </c>
      <c r="AQ584" s="422" t="s">
        <v>1104</v>
      </c>
      <c r="AR584" s="422"/>
      <c r="AS584" s="422"/>
      <c r="AT584" s="422" t="s">
        <v>345</v>
      </c>
    </row>
    <row r="585" spans="1:46" ht="22.15" customHeight="1">
      <c r="A585" s="423">
        <f>IF(C585="",0,MAX($A$5:A584)+1)</f>
        <v>554</v>
      </c>
      <c r="B585" s="413">
        <v>44</v>
      </c>
      <c r="C585" s="427" t="s">
        <v>1103</v>
      </c>
      <c r="D585" s="422" t="s">
        <v>58</v>
      </c>
      <c r="E585" s="429">
        <v>3.3300000000000003E-2</v>
      </c>
      <c r="F585" s="429"/>
      <c r="G585" s="429"/>
      <c r="H585" s="328">
        <f t="shared" si="44"/>
        <v>0</v>
      </c>
      <c r="I585" s="329">
        <f t="shared" si="45"/>
        <v>3.3300000000000003E-2</v>
      </c>
      <c r="J585" s="329">
        <f t="shared" si="46"/>
        <v>3.3300000000000003E-2</v>
      </c>
      <c r="K585" s="329" t="str">
        <f t="shared" si="43"/>
        <v xml:space="preserve">LUC, ODT, </v>
      </c>
      <c r="L585" s="429">
        <v>2.0500000000000001E-2</v>
      </c>
      <c r="M585" s="429"/>
      <c r="N585" s="429"/>
      <c r="O585" s="429"/>
      <c r="P585" s="429"/>
      <c r="Q585" s="333"/>
      <c r="R585" s="333"/>
      <c r="S585" s="429"/>
      <c r="T585" s="429"/>
      <c r="U585" s="429"/>
      <c r="V585" s="429"/>
      <c r="W585" s="429"/>
      <c r="X585" s="429"/>
      <c r="Y585" s="429">
        <v>1.2800000000000001E-2</v>
      </c>
      <c r="Z585" s="429"/>
      <c r="AA585" s="429"/>
      <c r="AB585" s="429"/>
      <c r="AC585" s="429"/>
      <c r="AD585" s="429"/>
      <c r="AE585" s="429"/>
      <c r="AF585" s="429"/>
      <c r="AG585" s="429"/>
      <c r="AH585" s="429"/>
      <c r="AI585" s="429"/>
      <c r="AJ585" s="429"/>
      <c r="AK585" s="429"/>
      <c r="AL585" s="429"/>
      <c r="AM585" s="429"/>
      <c r="AN585" s="429"/>
      <c r="AO585" s="429"/>
      <c r="AP585" s="429" t="s">
        <v>343</v>
      </c>
      <c r="AQ585" s="422" t="s">
        <v>1105</v>
      </c>
      <c r="AR585" s="422"/>
      <c r="AS585" s="422"/>
      <c r="AT585" s="422" t="s">
        <v>345</v>
      </c>
    </row>
    <row r="586" spans="1:46" ht="22.15" customHeight="1">
      <c r="A586" s="423">
        <f>IF(C586="",0,MAX($A$5:A585)+1)</f>
        <v>555</v>
      </c>
      <c r="B586" s="413">
        <v>49</v>
      </c>
      <c r="C586" s="427" t="s">
        <v>1106</v>
      </c>
      <c r="D586" s="422" t="s">
        <v>58</v>
      </c>
      <c r="E586" s="429">
        <v>2.8899999999999999E-2</v>
      </c>
      <c r="F586" s="429"/>
      <c r="G586" s="429"/>
      <c r="H586" s="328">
        <f t="shared" si="44"/>
        <v>0</v>
      </c>
      <c r="I586" s="329">
        <f t="shared" si="45"/>
        <v>2.8899999999999999E-2</v>
      </c>
      <c r="J586" s="329">
        <f t="shared" si="46"/>
        <v>2.8899999999999999E-2</v>
      </c>
      <c r="K586" s="329" t="str">
        <f t="shared" si="43"/>
        <v xml:space="preserve">HNK, </v>
      </c>
      <c r="L586" s="429"/>
      <c r="M586" s="429"/>
      <c r="N586" s="429"/>
      <c r="O586" s="429">
        <v>2.8899999999999999E-2</v>
      </c>
      <c r="P586" s="429"/>
      <c r="Q586" s="333"/>
      <c r="R586" s="333"/>
      <c r="S586" s="429"/>
      <c r="T586" s="429"/>
      <c r="U586" s="429"/>
      <c r="V586" s="429"/>
      <c r="W586" s="429"/>
      <c r="X586" s="429"/>
      <c r="Y586" s="429"/>
      <c r="Z586" s="429"/>
      <c r="AA586" s="429"/>
      <c r="AB586" s="429"/>
      <c r="AC586" s="429"/>
      <c r="AD586" s="429"/>
      <c r="AE586" s="429"/>
      <c r="AF586" s="429"/>
      <c r="AG586" s="429"/>
      <c r="AH586" s="429"/>
      <c r="AI586" s="429"/>
      <c r="AJ586" s="429"/>
      <c r="AK586" s="429"/>
      <c r="AL586" s="429"/>
      <c r="AM586" s="429"/>
      <c r="AN586" s="429"/>
      <c r="AO586" s="429"/>
      <c r="AP586" s="429" t="s">
        <v>343</v>
      </c>
      <c r="AQ586" s="422" t="s">
        <v>1107</v>
      </c>
      <c r="AR586" s="422"/>
      <c r="AS586" s="422"/>
      <c r="AT586" s="422" t="s">
        <v>345</v>
      </c>
    </row>
    <row r="587" spans="1:46" ht="22.15" customHeight="1">
      <c r="A587" s="423">
        <f>IF(C587="",0,MAX($A$5:A586)+1)</f>
        <v>556</v>
      </c>
      <c r="B587" s="413">
        <v>54</v>
      </c>
      <c r="C587" s="427" t="s">
        <v>1108</v>
      </c>
      <c r="D587" s="422" t="s">
        <v>58</v>
      </c>
      <c r="E587" s="429">
        <v>0.21490000000000001</v>
      </c>
      <c r="F587" s="429"/>
      <c r="G587" s="429"/>
      <c r="H587" s="328">
        <f t="shared" si="44"/>
        <v>0</v>
      </c>
      <c r="I587" s="329">
        <f t="shared" si="45"/>
        <v>0.21490000000000001</v>
      </c>
      <c r="J587" s="329">
        <f t="shared" si="46"/>
        <v>0.21490000000000001</v>
      </c>
      <c r="K587" s="329" t="str">
        <f t="shared" ref="K587:K623" si="47">IF(L587&lt;&gt;0,L$3&amp;", ","")&amp;IF(M587&lt;&gt;0,M$3&amp;", ","")&amp;IF(N587&lt;&gt;0,N$3&amp;", ","")&amp;IF(O587&lt;&gt;0,O$3&amp;", ","")&amp;IF(P587&lt;&gt;0,P$3&amp;", ","")&amp;IF(Q587&lt;&gt;0,Q$3&amp;", ","")&amp;IF(R587&lt;&gt;0,R$3&amp;", ","")&amp;IF(S587&lt;&gt;0,S$3&amp;", ","")&amp;IF(T587&lt;&gt;0,T$3&amp;", ","")&amp;IF(U587&lt;&gt;0,U$3&amp;", ","")&amp;IF(V587&lt;&gt;0,V$3&amp;", ","")&amp;IF(W587&lt;&gt;0,W$3&amp;", ","")&amp;IF(X587&lt;&gt;0,X$3&amp;", ","")&amp;IF(Y587&lt;&gt;0,Y$3&amp;", ","")&amp;IF(Z587&lt;&gt;0,Z$3&amp;", ","")&amp;IF(AA587&lt;&gt;0,AA$3&amp;", ","")&amp;IF(AB587&lt;&gt;0,AB$3&amp;", ","")&amp;IF(AC587&lt;&gt;0,AC$3&amp;", ","")&amp;IF(AD587&lt;&gt;0,AD$3&amp;", ","")&amp;IF(AE587&lt;&gt;0,AE$3&amp;", ","")&amp;IF(AF587&lt;&gt;0,AF$3&amp;", ","")&amp;IF(AG587&lt;&gt;0,AG$3&amp;", ","")&amp;IF(AH587&lt;&gt;0,AH$3&amp;", ","")&amp;IF(AI587&lt;&gt;0,AI$3&amp;", ","")&amp;IF(AJ587&lt;&gt;0,AJ$3&amp;", ","")&amp;IF(AK587&lt;&gt;0,AK$3&amp;", ","")&amp;IF(AL587&lt;&gt;0,AL$3&amp;", ","")&amp;IF(AM587&lt;&gt;0,AM$3&amp;", ","")&amp;IF(AN587&lt;&gt;0,AN$3&amp;", ","")</f>
        <v xml:space="preserve">RST, </v>
      </c>
      <c r="L587" s="429"/>
      <c r="M587" s="429"/>
      <c r="N587" s="429"/>
      <c r="O587" s="429"/>
      <c r="P587" s="429"/>
      <c r="Q587" s="333"/>
      <c r="R587" s="333"/>
      <c r="S587" s="429">
        <v>0.21490000000000001</v>
      </c>
      <c r="T587" s="429"/>
      <c r="U587" s="429"/>
      <c r="V587" s="429"/>
      <c r="W587" s="429"/>
      <c r="X587" s="429"/>
      <c r="Y587" s="429"/>
      <c r="Z587" s="429"/>
      <c r="AA587" s="429"/>
      <c r="AB587" s="429"/>
      <c r="AC587" s="429"/>
      <c r="AD587" s="429"/>
      <c r="AE587" s="429"/>
      <c r="AF587" s="429"/>
      <c r="AG587" s="429"/>
      <c r="AH587" s="429"/>
      <c r="AI587" s="429"/>
      <c r="AJ587" s="429"/>
      <c r="AK587" s="429"/>
      <c r="AL587" s="429"/>
      <c r="AM587" s="429"/>
      <c r="AN587" s="429"/>
      <c r="AO587" s="429"/>
      <c r="AP587" s="429" t="s">
        <v>343</v>
      </c>
      <c r="AQ587" s="422"/>
      <c r="AR587" s="422"/>
      <c r="AS587" s="422"/>
      <c r="AT587" s="422" t="s">
        <v>345</v>
      </c>
    </row>
    <row r="588" spans="1:46" ht="22.15" customHeight="1">
      <c r="A588" s="423">
        <f>IF(C588="",0,MAX($A$5:A587)+1)</f>
        <v>557</v>
      </c>
      <c r="B588" s="413">
        <v>56</v>
      </c>
      <c r="C588" s="427" t="s">
        <v>1109</v>
      </c>
      <c r="D588" s="422" t="s">
        <v>58</v>
      </c>
      <c r="E588" s="429">
        <v>0.8</v>
      </c>
      <c r="F588" s="429"/>
      <c r="G588" s="429"/>
      <c r="H588" s="328">
        <f t="shared" si="44"/>
        <v>0</v>
      </c>
      <c r="I588" s="329">
        <f t="shared" si="45"/>
        <v>0.8</v>
      </c>
      <c r="J588" s="329">
        <f t="shared" si="46"/>
        <v>0.8</v>
      </c>
      <c r="K588" s="329" t="str">
        <f t="shared" si="47"/>
        <v xml:space="preserve">CLN, </v>
      </c>
      <c r="L588" s="429"/>
      <c r="M588" s="429"/>
      <c r="N588" s="429"/>
      <c r="O588" s="429"/>
      <c r="P588" s="429">
        <v>0.8</v>
      </c>
      <c r="Q588" s="333"/>
      <c r="R588" s="333"/>
      <c r="S588" s="429"/>
      <c r="T588" s="429"/>
      <c r="U588" s="429"/>
      <c r="V588" s="429"/>
      <c r="W588" s="429"/>
      <c r="X588" s="429"/>
      <c r="Y588" s="429"/>
      <c r="Z588" s="429"/>
      <c r="AA588" s="429"/>
      <c r="AB588" s="429"/>
      <c r="AC588" s="429"/>
      <c r="AD588" s="429"/>
      <c r="AE588" s="429"/>
      <c r="AF588" s="429"/>
      <c r="AG588" s="429"/>
      <c r="AH588" s="429"/>
      <c r="AI588" s="429"/>
      <c r="AJ588" s="429"/>
      <c r="AK588" s="429"/>
      <c r="AL588" s="429"/>
      <c r="AM588" s="429"/>
      <c r="AN588" s="429"/>
      <c r="AO588" s="429"/>
      <c r="AP588" s="429" t="s">
        <v>343</v>
      </c>
      <c r="AQ588" s="422" t="s">
        <v>1110</v>
      </c>
      <c r="AR588" s="422"/>
      <c r="AS588" s="422"/>
      <c r="AT588" s="446" t="s">
        <v>345</v>
      </c>
    </row>
    <row r="589" spans="1:46" ht="22.15" customHeight="1">
      <c r="A589" s="423">
        <f>IF(C589="",0,MAX($A$5:A588)+1)</f>
        <v>558</v>
      </c>
      <c r="B589" s="413">
        <v>57</v>
      </c>
      <c r="C589" s="427" t="s">
        <v>1111</v>
      </c>
      <c r="D589" s="422" t="s">
        <v>58</v>
      </c>
      <c r="E589" s="429">
        <v>1.3077000000000001</v>
      </c>
      <c r="F589" s="429">
        <v>0.11</v>
      </c>
      <c r="G589" s="429"/>
      <c r="H589" s="328">
        <f t="shared" si="44"/>
        <v>0</v>
      </c>
      <c r="I589" s="329">
        <f t="shared" si="45"/>
        <v>1.3077000000000001</v>
      </c>
      <c r="J589" s="329">
        <f t="shared" si="46"/>
        <v>1.1977</v>
      </c>
      <c r="K589" s="329" t="str">
        <f t="shared" si="47"/>
        <v xml:space="preserve">CLN, NTS, </v>
      </c>
      <c r="L589" s="429"/>
      <c r="M589" s="429"/>
      <c r="N589" s="429"/>
      <c r="O589" s="429"/>
      <c r="P589" s="429">
        <v>1.1372</v>
      </c>
      <c r="Q589" s="333"/>
      <c r="R589" s="333"/>
      <c r="S589" s="429"/>
      <c r="T589" s="429"/>
      <c r="U589" s="429"/>
      <c r="V589" s="429"/>
      <c r="W589" s="429"/>
      <c r="X589" s="429"/>
      <c r="Y589" s="429"/>
      <c r="Z589" s="429"/>
      <c r="AA589" s="429"/>
      <c r="AB589" s="429"/>
      <c r="AC589" s="429"/>
      <c r="AD589" s="429"/>
      <c r="AE589" s="429">
        <v>6.0499999999999998E-2</v>
      </c>
      <c r="AF589" s="429"/>
      <c r="AG589" s="429"/>
      <c r="AH589" s="429"/>
      <c r="AI589" s="429"/>
      <c r="AJ589" s="429"/>
      <c r="AK589" s="429"/>
      <c r="AL589" s="429"/>
      <c r="AM589" s="429"/>
      <c r="AN589" s="429"/>
      <c r="AO589" s="429"/>
      <c r="AP589" s="429" t="s">
        <v>343</v>
      </c>
      <c r="AQ589" s="422" t="s">
        <v>1112</v>
      </c>
      <c r="AR589" s="422"/>
      <c r="AS589" s="422"/>
      <c r="AT589" s="446" t="s">
        <v>345</v>
      </c>
    </row>
    <row r="590" spans="1:46" ht="22.15" customHeight="1">
      <c r="A590" s="423">
        <f>IF(C590="",0,MAX($A$5:A589)+1)</f>
        <v>559</v>
      </c>
      <c r="B590" s="413">
        <v>58</v>
      </c>
      <c r="C590" s="427" t="s">
        <v>1113</v>
      </c>
      <c r="D590" s="422" t="s">
        <v>58</v>
      </c>
      <c r="E590" s="429">
        <v>2.7681</v>
      </c>
      <c r="F590" s="429">
        <v>0.12</v>
      </c>
      <c r="G590" s="429"/>
      <c r="H590" s="328">
        <f t="shared" si="44"/>
        <v>0</v>
      </c>
      <c r="I590" s="329">
        <f t="shared" si="45"/>
        <v>2.7681</v>
      </c>
      <c r="J590" s="329">
        <f t="shared" si="46"/>
        <v>2.6480999999999999</v>
      </c>
      <c r="K590" s="329" t="str">
        <f t="shared" si="47"/>
        <v xml:space="preserve">HNK, CSD, </v>
      </c>
      <c r="L590" s="429"/>
      <c r="M590" s="429"/>
      <c r="N590" s="429"/>
      <c r="O590" s="429">
        <v>1.6380999999999999</v>
      </c>
      <c r="P590" s="429"/>
      <c r="Q590" s="333"/>
      <c r="R590" s="333"/>
      <c r="S590" s="429"/>
      <c r="T590" s="429"/>
      <c r="U590" s="429"/>
      <c r="V590" s="429"/>
      <c r="W590" s="429"/>
      <c r="X590" s="429"/>
      <c r="Y590" s="429"/>
      <c r="Z590" s="429"/>
      <c r="AA590" s="429"/>
      <c r="AB590" s="429"/>
      <c r="AC590" s="429"/>
      <c r="AD590" s="429"/>
      <c r="AE590" s="429"/>
      <c r="AF590" s="429"/>
      <c r="AG590" s="429"/>
      <c r="AH590" s="429"/>
      <c r="AI590" s="429"/>
      <c r="AJ590" s="429"/>
      <c r="AK590" s="429"/>
      <c r="AL590" s="429">
        <v>1.01</v>
      </c>
      <c r="AM590" s="429"/>
      <c r="AN590" s="429"/>
      <c r="AO590" s="429"/>
      <c r="AP590" s="429" t="s">
        <v>343</v>
      </c>
      <c r="AQ590" s="422" t="s">
        <v>1114</v>
      </c>
      <c r="AR590" s="422"/>
      <c r="AS590" s="422"/>
      <c r="AT590" s="446" t="s">
        <v>345</v>
      </c>
    </row>
    <row r="591" spans="1:46" ht="22.15" customHeight="1">
      <c r="A591" s="423">
        <f>IF(C591="",0,MAX($A$5:A590)+1)</f>
        <v>560</v>
      </c>
      <c r="B591" s="413">
        <v>60</v>
      </c>
      <c r="C591" s="427" t="s">
        <v>1115</v>
      </c>
      <c r="D591" s="422" t="s">
        <v>58</v>
      </c>
      <c r="E591" s="429">
        <v>0.56000000000000005</v>
      </c>
      <c r="F591" s="429"/>
      <c r="G591" s="429"/>
      <c r="H591" s="328">
        <f t="shared" si="44"/>
        <v>0</v>
      </c>
      <c r="I591" s="329">
        <f t="shared" si="45"/>
        <v>0.56000000000000005</v>
      </c>
      <c r="J591" s="329">
        <f t="shared" si="46"/>
        <v>0.56000000000000005</v>
      </c>
      <c r="K591" s="329" t="str">
        <f t="shared" si="47"/>
        <v xml:space="preserve">RST, </v>
      </c>
      <c r="L591" s="429"/>
      <c r="M591" s="429"/>
      <c r="N591" s="429"/>
      <c r="O591" s="429"/>
      <c r="P591" s="429"/>
      <c r="Q591" s="333"/>
      <c r="R591" s="333"/>
      <c r="S591" s="429">
        <v>0.56000000000000005</v>
      </c>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t="s">
        <v>343</v>
      </c>
      <c r="AQ591" s="352" t="s">
        <v>344</v>
      </c>
      <c r="AR591" s="422"/>
      <c r="AS591" s="422"/>
      <c r="AT591" s="422" t="s">
        <v>345</v>
      </c>
    </row>
    <row r="592" spans="1:46" ht="22.15" customHeight="1">
      <c r="A592" s="423">
        <f>IF(C592="",0,MAX($A$5:A591)+1)</f>
        <v>561</v>
      </c>
      <c r="B592" s="413">
        <v>61</v>
      </c>
      <c r="C592" s="427" t="s">
        <v>1113</v>
      </c>
      <c r="D592" s="422" t="s">
        <v>58</v>
      </c>
      <c r="E592" s="429">
        <v>0.46989999999999998</v>
      </c>
      <c r="F592" s="429"/>
      <c r="G592" s="429"/>
      <c r="H592" s="328">
        <f t="shared" si="44"/>
        <v>0</v>
      </c>
      <c r="I592" s="329">
        <f t="shared" si="45"/>
        <v>0.46989999999999998</v>
      </c>
      <c r="J592" s="329">
        <f t="shared" si="46"/>
        <v>0.46989999999999998</v>
      </c>
      <c r="K592" s="329" t="str">
        <f t="shared" si="47"/>
        <v xml:space="preserve">RST, </v>
      </c>
      <c r="L592" s="429"/>
      <c r="M592" s="429"/>
      <c r="N592" s="429"/>
      <c r="O592" s="429"/>
      <c r="P592" s="429"/>
      <c r="Q592" s="333"/>
      <c r="R592" s="333"/>
      <c r="S592" s="429">
        <v>0.46989999999999998</v>
      </c>
      <c r="T592" s="429"/>
      <c r="U592" s="429"/>
      <c r="V592" s="429"/>
      <c r="W592" s="429"/>
      <c r="X592" s="429"/>
      <c r="Y592" s="429"/>
      <c r="Z592" s="429"/>
      <c r="AA592" s="429"/>
      <c r="AB592" s="429"/>
      <c r="AC592" s="429"/>
      <c r="AD592" s="429"/>
      <c r="AE592" s="429"/>
      <c r="AF592" s="429"/>
      <c r="AG592" s="429"/>
      <c r="AH592" s="429"/>
      <c r="AI592" s="429"/>
      <c r="AJ592" s="429"/>
      <c r="AK592" s="429"/>
      <c r="AL592" s="429"/>
      <c r="AM592" s="429"/>
      <c r="AN592" s="429"/>
      <c r="AO592" s="429"/>
      <c r="AP592" s="429" t="s">
        <v>343</v>
      </c>
      <c r="AQ592" s="352" t="s">
        <v>344</v>
      </c>
      <c r="AR592" s="422"/>
      <c r="AS592" s="422"/>
      <c r="AT592" s="422" t="s">
        <v>345</v>
      </c>
    </row>
    <row r="593" spans="1:46" ht="22.15" customHeight="1">
      <c r="A593" s="423">
        <f>IF(C593="",0,MAX($A$5:A592)+1)</f>
        <v>562</v>
      </c>
      <c r="B593" s="413">
        <v>64</v>
      </c>
      <c r="C593" s="427" t="s">
        <v>1116</v>
      </c>
      <c r="D593" s="422" t="s">
        <v>58</v>
      </c>
      <c r="E593" s="429">
        <v>3.8199999999999998E-2</v>
      </c>
      <c r="F593" s="429"/>
      <c r="G593" s="429"/>
      <c r="H593" s="328">
        <f t="shared" si="44"/>
        <v>0</v>
      </c>
      <c r="I593" s="329">
        <f t="shared" si="45"/>
        <v>3.8199999999999998E-2</v>
      </c>
      <c r="J593" s="329">
        <f t="shared" si="46"/>
        <v>3.8199999999999998E-2</v>
      </c>
      <c r="K593" s="329" t="str">
        <f t="shared" si="47"/>
        <v xml:space="preserve">RST, </v>
      </c>
      <c r="L593" s="429"/>
      <c r="M593" s="429"/>
      <c r="N593" s="429"/>
      <c r="O593" s="429"/>
      <c r="P593" s="429"/>
      <c r="Q593" s="333"/>
      <c r="R593" s="333"/>
      <c r="S593" s="429">
        <v>3.8199999999999998E-2</v>
      </c>
      <c r="T593" s="429"/>
      <c r="U593" s="429"/>
      <c r="V593" s="429"/>
      <c r="W593" s="429"/>
      <c r="X593" s="429"/>
      <c r="Y593" s="429"/>
      <c r="Z593" s="429"/>
      <c r="AA593" s="429"/>
      <c r="AB593" s="429"/>
      <c r="AC593" s="429"/>
      <c r="AD593" s="429"/>
      <c r="AE593" s="429"/>
      <c r="AF593" s="429"/>
      <c r="AG593" s="429"/>
      <c r="AH593" s="429"/>
      <c r="AI593" s="429"/>
      <c r="AJ593" s="429"/>
      <c r="AK593" s="429"/>
      <c r="AL593" s="429"/>
      <c r="AM593" s="429"/>
      <c r="AN593" s="429"/>
      <c r="AO593" s="429"/>
      <c r="AP593" s="429" t="s">
        <v>343</v>
      </c>
      <c r="AQ593" s="352" t="s">
        <v>344</v>
      </c>
      <c r="AR593" s="422"/>
      <c r="AS593" s="422"/>
      <c r="AT593" s="422" t="s">
        <v>345</v>
      </c>
    </row>
    <row r="594" spans="1:46" ht="40.15" customHeight="1">
      <c r="A594" s="423">
        <f>IF(C594="",0,MAX($A$5:A593)+1)</f>
        <v>563</v>
      </c>
      <c r="B594" s="422">
        <v>66</v>
      </c>
      <c r="C594" s="427" t="s">
        <v>1117</v>
      </c>
      <c r="D594" s="422" t="s">
        <v>58</v>
      </c>
      <c r="E594" s="429">
        <v>7.0200000000000005</v>
      </c>
      <c r="F594" s="429">
        <v>0.28000000000000003</v>
      </c>
      <c r="G594" s="429"/>
      <c r="H594" s="328">
        <f t="shared" si="44"/>
        <v>0</v>
      </c>
      <c r="I594" s="329">
        <f t="shared" si="45"/>
        <v>7.0200000000000005</v>
      </c>
      <c r="J594" s="329">
        <f t="shared" si="46"/>
        <v>6.74</v>
      </c>
      <c r="K594" s="329" t="str">
        <f t="shared" si="47"/>
        <v xml:space="preserve">LUC, LUK, HNK, CLN, RSN, RST, NTS, CSD, </v>
      </c>
      <c r="L594" s="429">
        <v>0.08</v>
      </c>
      <c r="M594" s="429">
        <v>0.03</v>
      </c>
      <c r="N594" s="429"/>
      <c r="O594" s="429">
        <v>0.93</v>
      </c>
      <c r="P594" s="429">
        <v>0.77</v>
      </c>
      <c r="Q594" s="333"/>
      <c r="R594" s="333">
        <v>0.55000000000000004</v>
      </c>
      <c r="S594" s="429">
        <v>3.23</v>
      </c>
      <c r="T594" s="429"/>
      <c r="U594" s="429"/>
      <c r="V594" s="429"/>
      <c r="W594" s="429">
        <v>0.11</v>
      </c>
      <c r="X594" s="429"/>
      <c r="Y594" s="429"/>
      <c r="Z594" s="429"/>
      <c r="AA594" s="429"/>
      <c r="AB594" s="429"/>
      <c r="AC594" s="429"/>
      <c r="AD594" s="429"/>
      <c r="AE594" s="429"/>
      <c r="AF594" s="429"/>
      <c r="AG594" s="429"/>
      <c r="AH594" s="429"/>
      <c r="AI594" s="429"/>
      <c r="AJ594" s="429"/>
      <c r="AK594" s="429"/>
      <c r="AL594" s="429">
        <v>1.04</v>
      </c>
      <c r="AM594" s="429"/>
      <c r="AN594" s="429"/>
      <c r="AO594" s="429"/>
      <c r="AP594" s="429" t="s">
        <v>343</v>
      </c>
      <c r="AQ594" s="422"/>
      <c r="AR594" s="422"/>
      <c r="AS594" s="422"/>
      <c r="AT594" s="422" t="s">
        <v>345</v>
      </c>
    </row>
    <row r="595" spans="1:46" ht="22.15" customHeight="1">
      <c r="A595" s="423">
        <f>IF(C595="",0,MAX($A$5:A594)+1)</f>
        <v>564</v>
      </c>
      <c r="B595" s="422">
        <v>67</v>
      </c>
      <c r="C595" s="427" t="s">
        <v>1118</v>
      </c>
      <c r="D595" s="422" t="s">
        <v>58</v>
      </c>
      <c r="E595" s="429">
        <v>0.31</v>
      </c>
      <c r="F595" s="429"/>
      <c r="G595" s="429"/>
      <c r="H595" s="328">
        <f t="shared" si="44"/>
        <v>0</v>
      </c>
      <c r="I595" s="329">
        <f t="shared" si="45"/>
        <v>0.31</v>
      </c>
      <c r="J595" s="329">
        <f t="shared" si="46"/>
        <v>0.31</v>
      </c>
      <c r="K595" s="329" t="str">
        <f t="shared" si="47"/>
        <v xml:space="preserve">LUC, HNK, CLN, </v>
      </c>
      <c r="L595" s="429">
        <v>0.1303</v>
      </c>
      <c r="M595" s="429"/>
      <c r="N595" s="429"/>
      <c r="O595" s="429">
        <v>0.1207</v>
      </c>
      <c r="P595" s="429">
        <v>5.8999999999999997E-2</v>
      </c>
      <c r="Q595" s="333"/>
      <c r="R595" s="333"/>
      <c r="S595" s="429"/>
      <c r="T595" s="429"/>
      <c r="U595" s="429"/>
      <c r="V595" s="429"/>
      <c r="W595" s="429"/>
      <c r="X595" s="429"/>
      <c r="Y595" s="429"/>
      <c r="Z595" s="429"/>
      <c r="AA595" s="429"/>
      <c r="AB595" s="429"/>
      <c r="AC595" s="429"/>
      <c r="AD595" s="429"/>
      <c r="AE595" s="429"/>
      <c r="AF595" s="429"/>
      <c r="AG595" s="429"/>
      <c r="AH595" s="429"/>
      <c r="AI595" s="429"/>
      <c r="AJ595" s="429"/>
      <c r="AK595" s="429"/>
      <c r="AL595" s="429"/>
      <c r="AM595" s="429"/>
      <c r="AN595" s="429"/>
      <c r="AO595" s="429"/>
      <c r="AP595" s="429" t="s">
        <v>343</v>
      </c>
      <c r="AQ595" s="422"/>
      <c r="AR595" s="422"/>
      <c r="AS595" s="422"/>
      <c r="AT595" s="422" t="s">
        <v>345</v>
      </c>
    </row>
    <row r="596" spans="1:46" ht="22.15" customHeight="1">
      <c r="A596" s="423">
        <f>IF(C596="",0,MAX($A$5:A595)+1)</f>
        <v>565</v>
      </c>
      <c r="B596" s="415">
        <v>71</v>
      </c>
      <c r="C596" s="427" t="s">
        <v>1119</v>
      </c>
      <c r="D596" s="422" t="s">
        <v>58</v>
      </c>
      <c r="E596" s="429">
        <v>0.34820000000000001</v>
      </c>
      <c r="F596" s="429">
        <v>0.15</v>
      </c>
      <c r="G596" s="429"/>
      <c r="H596" s="328">
        <f t="shared" si="44"/>
        <v>0</v>
      </c>
      <c r="I596" s="329">
        <f t="shared" si="45"/>
        <v>0.34820000000000001</v>
      </c>
      <c r="J596" s="329">
        <f t="shared" si="46"/>
        <v>0.19820000000000002</v>
      </c>
      <c r="K596" s="329" t="str">
        <f t="shared" si="47"/>
        <v xml:space="preserve">CLN, NTS, </v>
      </c>
      <c r="L596" s="429"/>
      <c r="M596" s="429"/>
      <c r="N596" s="429"/>
      <c r="O596" s="429"/>
      <c r="P596" s="429">
        <v>0.10009999999999999</v>
      </c>
      <c r="Q596" s="333"/>
      <c r="R596" s="333"/>
      <c r="S596" s="429"/>
      <c r="T596" s="429"/>
      <c r="U596" s="429"/>
      <c r="V596" s="429"/>
      <c r="W596" s="429"/>
      <c r="X596" s="429"/>
      <c r="Y596" s="429"/>
      <c r="Z596" s="429"/>
      <c r="AA596" s="429"/>
      <c r="AB596" s="429"/>
      <c r="AC596" s="429"/>
      <c r="AD596" s="429"/>
      <c r="AE596" s="429">
        <v>9.8100000000000021E-2</v>
      </c>
      <c r="AF596" s="429"/>
      <c r="AG596" s="429"/>
      <c r="AH596" s="429"/>
      <c r="AI596" s="429"/>
      <c r="AJ596" s="429"/>
      <c r="AK596" s="429"/>
      <c r="AL596" s="429"/>
      <c r="AM596" s="429"/>
      <c r="AN596" s="429"/>
      <c r="AO596" s="429"/>
      <c r="AP596" s="429" t="s">
        <v>343</v>
      </c>
      <c r="AQ596" s="422"/>
      <c r="AR596" s="422"/>
      <c r="AS596" s="422"/>
      <c r="AT596" s="422" t="s">
        <v>345</v>
      </c>
    </row>
    <row r="597" spans="1:46" ht="22.15" customHeight="1">
      <c r="A597" s="423">
        <f>IF(C597="",0,MAX($A$5:A596)+1)</f>
        <v>566</v>
      </c>
      <c r="B597" s="415">
        <v>73</v>
      </c>
      <c r="C597" s="427" t="s">
        <v>1120</v>
      </c>
      <c r="D597" s="422" t="s">
        <v>58</v>
      </c>
      <c r="E597" s="429">
        <v>1.3385</v>
      </c>
      <c r="F597" s="429"/>
      <c r="G597" s="429"/>
      <c r="H597" s="328">
        <f t="shared" si="44"/>
        <v>0</v>
      </c>
      <c r="I597" s="329">
        <f t="shared" si="45"/>
        <v>1.3385</v>
      </c>
      <c r="J597" s="329">
        <f t="shared" si="46"/>
        <v>1.3385</v>
      </c>
      <c r="K597" s="329" t="str">
        <f t="shared" si="47"/>
        <v xml:space="preserve">LUC, LUK, </v>
      </c>
      <c r="L597" s="429">
        <v>1.0273000000000001</v>
      </c>
      <c r="M597" s="429">
        <v>0.31119999999999998</v>
      </c>
      <c r="N597" s="429"/>
      <c r="O597" s="429"/>
      <c r="P597" s="429"/>
      <c r="Q597" s="333"/>
      <c r="R597" s="333"/>
      <c r="S597" s="429"/>
      <c r="T597" s="429"/>
      <c r="U597" s="429"/>
      <c r="V597" s="429"/>
      <c r="W597" s="429"/>
      <c r="X597" s="429"/>
      <c r="Y597" s="429"/>
      <c r="Z597" s="429"/>
      <c r="AA597" s="429"/>
      <c r="AB597" s="429"/>
      <c r="AC597" s="429"/>
      <c r="AD597" s="429"/>
      <c r="AE597" s="429"/>
      <c r="AF597" s="429"/>
      <c r="AG597" s="429"/>
      <c r="AH597" s="429"/>
      <c r="AI597" s="429"/>
      <c r="AJ597" s="429"/>
      <c r="AK597" s="429"/>
      <c r="AL597" s="429"/>
      <c r="AM597" s="429"/>
      <c r="AN597" s="429"/>
      <c r="AO597" s="429"/>
      <c r="AP597" s="429" t="s">
        <v>343</v>
      </c>
      <c r="AQ597" s="422"/>
      <c r="AR597" s="422"/>
      <c r="AS597" s="422"/>
      <c r="AT597" s="422" t="s">
        <v>345</v>
      </c>
    </row>
    <row r="598" spans="1:46" ht="22.15" customHeight="1">
      <c r="A598" s="423">
        <f>IF(C598="",0,MAX($A$5:A597)+1)</f>
        <v>567</v>
      </c>
      <c r="B598" s="415">
        <v>74</v>
      </c>
      <c r="C598" s="427" t="s">
        <v>1120</v>
      </c>
      <c r="D598" s="422" t="s">
        <v>58</v>
      </c>
      <c r="E598" s="429">
        <v>0.94</v>
      </c>
      <c r="F598" s="429"/>
      <c r="G598" s="429"/>
      <c r="H598" s="328">
        <f t="shared" si="44"/>
        <v>0</v>
      </c>
      <c r="I598" s="329">
        <f t="shared" si="45"/>
        <v>0.94</v>
      </c>
      <c r="J598" s="329">
        <f t="shared" si="46"/>
        <v>0.94</v>
      </c>
      <c r="K598" s="329" t="str">
        <f t="shared" si="47"/>
        <v xml:space="preserve">LUC, </v>
      </c>
      <c r="L598" s="429">
        <v>0.94</v>
      </c>
      <c r="M598" s="429"/>
      <c r="N598" s="429"/>
      <c r="O598" s="429"/>
      <c r="P598" s="429"/>
      <c r="Q598" s="333"/>
      <c r="R598" s="333"/>
      <c r="S598" s="429"/>
      <c r="T598" s="429"/>
      <c r="U598" s="429"/>
      <c r="V598" s="429"/>
      <c r="W598" s="429"/>
      <c r="X598" s="429"/>
      <c r="Y598" s="429"/>
      <c r="Z598" s="429"/>
      <c r="AA598" s="429"/>
      <c r="AB598" s="429"/>
      <c r="AC598" s="429"/>
      <c r="AD598" s="429"/>
      <c r="AE598" s="429"/>
      <c r="AF598" s="429"/>
      <c r="AG598" s="429"/>
      <c r="AH598" s="429"/>
      <c r="AI598" s="429"/>
      <c r="AJ598" s="429"/>
      <c r="AK598" s="429"/>
      <c r="AL598" s="429"/>
      <c r="AM598" s="429"/>
      <c r="AN598" s="429"/>
      <c r="AO598" s="429"/>
      <c r="AP598" s="429" t="s">
        <v>343</v>
      </c>
      <c r="AQ598" s="422"/>
      <c r="AR598" s="422"/>
      <c r="AS598" s="422"/>
      <c r="AT598" s="422" t="s">
        <v>345</v>
      </c>
    </row>
    <row r="599" spans="1:46" ht="22.15" customHeight="1">
      <c r="A599" s="423">
        <f>IF(C599="",0,MAX($A$5:A598)+1)</f>
        <v>568</v>
      </c>
      <c r="B599" s="415">
        <v>75</v>
      </c>
      <c r="C599" s="427" t="s">
        <v>1121</v>
      </c>
      <c r="D599" s="422" t="s">
        <v>58</v>
      </c>
      <c r="E599" s="429">
        <v>1.5630999999999999</v>
      </c>
      <c r="F599" s="429"/>
      <c r="G599" s="429"/>
      <c r="H599" s="328">
        <f t="shared" si="44"/>
        <v>0</v>
      </c>
      <c r="I599" s="329">
        <f t="shared" si="45"/>
        <v>1.5630999999999999</v>
      </c>
      <c r="J599" s="329">
        <f t="shared" si="46"/>
        <v>1.5630999999999999</v>
      </c>
      <c r="K599" s="329" t="str">
        <f t="shared" si="47"/>
        <v xml:space="preserve">LUK, ODT, NTS, </v>
      </c>
      <c r="L599" s="429"/>
      <c r="M599" s="429">
        <v>1.4130999999999998</v>
      </c>
      <c r="N599" s="429"/>
      <c r="O599" s="429"/>
      <c r="P599" s="429"/>
      <c r="Q599" s="429"/>
      <c r="R599" s="429"/>
      <c r="S599" s="429"/>
      <c r="T599" s="429"/>
      <c r="U599" s="429"/>
      <c r="V599" s="429"/>
      <c r="W599" s="429"/>
      <c r="X599" s="429"/>
      <c r="Y599" s="429">
        <v>0.1</v>
      </c>
      <c r="Z599" s="429"/>
      <c r="AA599" s="429"/>
      <c r="AB599" s="429"/>
      <c r="AC599" s="429"/>
      <c r="AD599" s="429"/>
      <c r="AE599" s="429">
        <v>0.05</v>
      </c>
      <c r="AF599" s="429"/>
      <c r="AG599" s="429"/>
      <c r="AH599" s="429"/>
      <c r="AI599" s="429"/>
      <c r="AJ599" s="429"/>
      <c r="AK599" s="429"/>
      <c r="AL599" s="429"/>
      <c r="AM599" s="429"/>
      <c r="AN599" s="429"/>
      <c r="AO599" s="429"/>
      <c r="AP599" s="429" t="s">
        <v>343</v>
      </c>
      <c r="AQ599" s="422"/>
      <c r="AR599" s="422"/>
      <c r="AS599" s="422"/>
      <c r="AT599" s="422" t="s">
        <v>345</v>
      </c>
    </row>
    <row r="600" spans="1:46" ht="22.15" customHeight="1">
      <c r="A600" s="423">
        <f>IF(C600="",0,MAX($A$5:A599)+1)</f>
        <v>569</v>
      </c>
      <c r="B600" s="413">
        <v>79</v>
      </c>
      <c r="C600" s="427" t="s">
        <v>1122</v>
      </c>
      <c r="D600" s="422" t="s">
        <v>58</v>
      </c>
      <c r="E600" s="429">
        <v>0.56310000000000004</v>
      </c>
      <c r="F600" s="429"/>
      <c r="G600" s="429"/>
      <c r="H600" s="328">
        <f t="shared" si="44"/>
        <v>0</v>
      </c>
      <c r="I600" s="329">
        <f t="shared" si="45"/>
        <v>0.56310000000000004</v>
      </c>
      <c r="J600" s="329">
        <f t="shared" si="46"/>
        <v>0.56310000000000004</v>
      </c>
      <c r="K600" s="329" t="str">
        <f t="shared" si="47"/>
        <v xml:space="preserve">CLN, RSN, </v>
      </c>
      <c r="L600" s="429"/>
      <c r="M600" s="429"/>
      <c r="N600" s="429"/>
      <c r="O600" s="429"/>
      <c r="P600" s="429">
        <v>0.36310000000000003</v>
      </c>
      <c r="Q600" s="429"/>
      <c r="R600" s="429">
        <v>0.2</v>
      </c>
      <c r="S600" s="429"/>
      <c r="T600" s="429"/>
      <c r="U600" s="429"/>
      <c r="V600" s="429"/>
      <c r="W600" s="429"/>
      <c r="X600" s="429"/>
      <c r="Y600" s="429"/>
      <c r="Z600" s="429"/>
      <c r="AA600" s="429"/>
      <c r="AB600" s="429"/>
      <c r="AC600" s="429"/>
      <c r="AD600" s="429"/>
      <c r="AE600" s="429"/>
      <c r="AF600" s="429"/>
      <c r="AG600" s="429"/>
      <c r="AH600" s="429"/>
      <c r="AI600" s="429"/>
      <c r="AJ600" s="429"/>
      <c r="AK600" s="429"/>
      <c r="AL600" s="429"/>
      <c r="AM600" s="429"/>
      <c r="AN600" s="429"/>
      <c r="AO600" s="429"/>
      <c r="AP600" s="429" t="s">
        <v>343</v>
      </c>
      <c r="AQ600" s="422"/>
      <c r="AR600" s="422"/>
      <c r="AS600" s="422"/>
      <c r="AT600" s="422" t="s">
        <v>345</v>
      </c>
    </row>
    <row r="601" spans="1:46" ht="37.5">
      <c r="A601" s="423">
        <f>IF(C601="",0,MAX($A$5:A600)+1)</f>
        <v>570</v>
      </c>
      <c r="B601" s="413">
        <v>80</v>
      </c>
      <c r="C601" s="427" t="s">
        <v>1123</v>
      </c>
      <c r="D601" s="422" t="s">
        <v>58</v>
      </c>
      <c r="E601" s="429">
        <v>9.74E-2</v>
      </c>
      <c r="F601" s="429">
        <v>9.74E-2</v>
      </c>
      <c r="G601" s="429"/>
      <c r="H601" s="328">
        <f t="shared" si="44"/>
        <v>0</v>
      </c>
      <c r="I601" s="329">
        <f t="shared" si="45"/>
        <v>9.74E-2</v>
      </c>
      <c r="J601" s="329">
        <f t="shared" si="46"/>
        <v>0</v>
      </c>
      <c r="K601" s="329" t="str">
        <f t="shared" si="47"/>
        <v/>
      </c>
      <c r="L601" s="429"/>
      <c r="M601" s="429"/>
      <c r="N601" s="429"/>
      <c r="O601" s="429"/>
      <c r="P601" s="429"/>
      <c r="Q601" s="334"/>
      <c r="R601" s="334"/>
      <c r="S601" s="429"/>
      <c r="T601" s="429"/>
      <c r="U601" s="429"/>
      <c r="V601" s="429"/>
      <c r="W601" s="429"/>
      <c r="X601" s="429"/>
      <c r="Y601" s="429"/>
      <c r="Z601" s="429"/>
      <c r="AA601" s="429"/>
      <c r="AB601" s="429"/>
      <c r="AC601" s="429"/>
      <c r="AD601" s="429"/>
      <c r="AE601" s="429"/>
      <c r="AF601" s="429"/>
      <c r="AG601" s="429"/>
      <c r="AH601" s="429"/>
      <c r="AI601" s="429"/>
      <c r="AJ601" s="429"/>
      <c r="AK601" s="429"/>
      <c r="AL601" s="429"/>
      <c r="AM601" s="429"/>
      <c r="AN601" s="429"/>
      <c r="AO601" s="429"/>
      <c r="AP601" s="429" t="s">
        <v>343</v>
      </c>
      <c r="AQ601" s="422"/>
      <c r="AR601" s="422"/>
      <c r="AS601" s="422"/>
      <c r="AT601" s="422" t="s">
        <v>345</v>
      </c>
    </row>
    <row r="602" spans="1:46" ht="22.15" customHeight="1">
      <c r="A602" s="423">
        <f>IF(C602="",0,MAX($A$5:A601)+1)</f>
        <v>571</v>
      </c>
      <c r="B602" s="415">
        <v>77</v>
      </c>
      <c r="C602" s="427" t="s">
        <v>1124</v>
      </c>
      <c r="D602" s="422" t="s">
        <v>58</v>
      </c>
      <c r="E602" s="429">
        <v>0.94</v>
      </c>
      <c r="F602" s="429"/>
      <c r="G602" s="429"/>
      <c r="H602" s="328">
        <f t="shared" si="44"/>
        <v>0</v>
      </c>
      <c r="I602" s="329">
        <f t="shared" si="45"/>
        <v>0.94</v>
      </c>
      <c r="J602" s="329">
        <f t="shared" si="46"/>
        <v>0.94</v>
      </c>
      <c r="K602" s="329" t="str">
        <f t="shared" si="47"/>
        <v xml:space="preserve">RSN, </v>
      </c>
      <c r="L602" s="429"/>
      <c r="M602" s="429"/>
      <c r="N602" s="429"/>
      <c r="O602" s="429"/>
      <c r="P602" s="429"/>
      <c r="Q602" s="429"/>
      <c r="R602" s="429">
        <v>0.94</v>
      </c>
      <c r="S602" s="429"/>
      <c r="T602" s="429"/>
      <c r="U602" s="429"/>
      <c r="V602" s="429"/>
      <c r="W602" s="429"/>
      <c r="X602" s="429"/>
      <c r="Y602" s="429"/>
      <c r="Z602" s="429"/>
      <c r="AA602" s="429"/>
      <c r="AB602" s="429"/>
      <c r="AC602" s="429"/>
      <c r="AD602" s="429"/>
      <c r="AE602" s="429"/>
      <c r="AF602" s="429"/>
      <c r="AG602" s="429"/>
      <c r="AH602" s="429"/>
      <c r="AI602" s="429"/>
      <c r="AJ602" s="429"/>
      <c r="AK602" s="429"/>
      <c r="AL602" s="429"/>
      <c r="AM602" s="429"/>
      <c r="AN602" s="429"/>
      <c r="AO602" s="429"/>
      <c r="AP602" s="429" t="s">
        <v>343</v>
      </c>
      <c r="AQ602" s="422"/>
      <c r="AR602" s="422"/>
      <c r="AS602" s="422"/>
      <c r="AT602" s="422" t="s">
        <v>353</v>
      </c>
    </row>
    <row r="603" spans="1:46" ht="22.15" customHeight="1">
      <c r="A603" s="423">
        <f>IF(C603="",0,MAX($A$5:A602)+1)</f>
        <v>572</v>
      </c>
      <c r="B603" s="415">
        <v>82</v>
      </c>
      <c r="C603" s="427" t="s">
        <v>1125</v>
      </c>
      <c r="D603" s="422" t="s">
        <v>58</v>
      </c>
      <c r="E603" s="429">
        <v>2.58E-2</v>
      </c>
      <c r="F603" s="429"/>
      <c r="G603" s="429"/>
      <c r="H603" s="328">
        <f t="shared" si="44"/>
        <v>0</v>
      </c>
      <c r="I603" s="329">
        <f t="shared" si="45"/>
        <v>2.58E-2</v>
      </c>
      <c r="J603" s="329">
        <f t="shared" si="46"/>
        <v>2.58E-2</v>
      </c>
      <c r="K603" s="329" t="str">
        <f t="shared" si="47"/>
        <v xml:space="preserve">ODT, </v>
      </c>
      <c r="L603" s="429"/>
      <c r="M603" s="429"/>
      <c r="N603" s="429"/>
      <c r="O603" s="429"/>
      <c r="P603" s="429"/>
      <c r="Q603" s="334"/>
      <c r="R603" s="334"/>
      <c r="S603" s="429"/>
      <c r="T603" s="429"/>
      <c r="U603" s="429"/>
      <c r="V603" s="429"/>
      <c r="W603" s="429"/>
      <c r="X603" s="429"/>
      <c r="Y603" s="429">
        <v>2.58E-2</v>
      </c>
      <c r="Z603" s="429"/>
      <c r="AA603" s="429"/>
      <c r="AB603" s="429"/>
      <c r="AC603" s="429"/>
      <c r="AD603" s="429"/>
      <c r="AE603" s="429"/>
      <c r="AF603" s="429"/>
      <c r="AG603" s="429"/>
      <c r="AH603" s="429"/>
      <c r="AI603" s="429"/>
      <c r="AJ603" s="429"/>
      <c r="AK603" s="429"/>
      <c r="AL603" s="429"/>
      <c r="AM603" s="429"/>
      <c r="AN603" s="429"/>
      <c r="AO603" s="429"/>
      <c r="AP603" s="429" t="s">
        <v>343</v>
      </c>
      <c r="AQ603" s="422"/>
      <c r="AR603" s="422"/>
      <c r="AS603" s="422"/>
      <c r="AT603" s="422" t="s">
        <v>345</v>
      </c>
    </row>
    <row r="604" spans="1:46" ht="22.15" customHeight="1">
      <c r="A604" s="423">
        <f>IF(C604="",0,MAX($A$5:A603)+1)</f>
        <v>573</v>
      </c>
      <c r="B604" s="415">
        <v>83</v>
      </c>
      <c r="C604" s="427" t="s">
        <v>1126</v>
      </c>
      <c r="D604" s="422" t="s">
        <v>58</v>
      </c>
      <c r="E604" s="429">
        <v>0.42849999999999999</v>
      </c>
      <c r="F604" s="429"/>
      <c r="G604" s="429"/>
      <c r="H604" s="328">
        <f t="shared" si="44"/>
        <v>0</v>
      </c>
      <c r="I604" s="329">
        <f t="shared" si="45"/>
        <v>0.42849999999999999</v>
      </c>
      <c r="J604" s="329">
        <f t="shared" si="46"/>
        <v>0.42849999999999999</v>
      </c>
      <c r="K604" s="329" t="str">
        <f t="shared" si="47"/>
        <v xml:space="preserve">ODT, </v>
      </c>
      <c r="L604" s="429"/>
      <c r="M604" s="429"/>
      <c r="N604" s="429"/>
      <c r="O604" s="429"/>
      <c r="P604" s="429"/>
      <c r="Q604" s="334"/>
      <c r="R604" s="334"/>
      <c r="S604" s="429"/>
      <c r="T604" s="429"/>
      <c r="U604" s="429"/>
      <c r="V604" s="429"/>
      <c r="W604" s="429"/>
      <c r="X604" s="429"/>
      <c r="Y604" s="429">
        <v>0.42849999999999999</v>
      </c>
      <c r="Z604" s="429"/>
      <c r="AA604" s="429"/>
      <c r="AB604" s="429"/>
      <c r="AC604" s="429"/>
      <c r="AD604" s="429"/>
      <c r="AE604" s="429"/>
      <c r="AF604" s="429"/>
      <c r="AG604" s="429"/>
      <c r="AH604" s="429"/>
      <c r="AI604" s="429"/>
      <c r="AJ604" s="429"/>
      <c r="AK604" s="429"/>
      <c r="AL604" s="429"/>
      <c r="AM604" s="429"/>
      <c r="AN604" s="429"/>
      <c r="AO604" s="429"/>
      <c r="AP604" s="429" t="s">
        <v>343</v>
      </c>
      <c r="AQ604" s="422"/>
      <c r="AR604" s="422"/>
      <c r="AS604" s="422"/>
      <c r="AT604" s="422" t="s">
        <v>345</v>
      </c>
    </row>
    <row r="605" spans="1:46" ht="22.15" customHeight="1">
      <c r="A605" s="423">
        <f>IF(C605="",0,MAX($A$5:A604)+1)</f>
        <v>574</v>
      </c>
      <c r="B605" s="415">
        <v>91</v>
      </c>
      <c r="C605" s="427" t="s">
        <v>1127</v>
      </c>
      <c r="D605" s="422" t="s">
        <v>58</v>
      </c>
      <c r="E605" s="429">
        <v>1.8834</v>
      </c>
      <c r="F605" s="429"/>
      <c r="G605" s="429"/>
      <c r="H605" s="328">
        <f t="shared" si="44"/>
        <v>0</v>
      </c>
      <c r="I605" s="329">
        <f t="shared" si="45"/>
        <v>1.8834</v>
      </c>
      <c r="J605" s="329">
        <f t="shared" si="46"/>
        <v>1.8834</v>
      </c>
      <c r="K605" s="329" t="str">
        <f t="shared" si="47"/>
        <v xml:space="preserve">HNK, ODT, CSD, </v>
      </c>
      <c r="L605" s="429"/>
      <c r="M605" s="429"/>
      <c r="N605" s="429"/>
      <c r="O605" s="429">
        <v>0.86460000000000004</v>
      </c>
      <c r="P605" s="429"/>
      <c r="Q605" s="334"/>
      <c r="R605" s="334"/>
      <c r="S605" s="429"/>
      <c r="T605" s="429"/>
      <c r="U605" s="429"/>
      <c r="V605" s="429"/>
      <c r="W605" s="429"/>
      <c r="X605" s="429"/>
      <c r="Y605" s="429">
        <v>0.22</v>
      </c>
      <c r="Z605" s="429"/>
      <c r="AA605" s="429"/>
      <c r="AB605" s="429"/>
      <c r="AC605" s="429"/>
      <c r="AD605" s="429"/>
      <c r="AE605" s="429"/>
      <c r="AF605" s="429"/>
      <c r="AG605" s="429"/>
      <c r="AH605" s="429"/>
      <c r="AI605" s="429"/>
      <c r="AJ605" s="429"/>
      <c r="AK605" s="429"/>
      <c r="AL605" s="429">
        <v>0.79879999999999995</v>
      </c>
      <c r="AM605" s="429"/>
      <c r="AN605" s="429"/>
      <c r="AO605" s="429"/>
      <c r="AP605" s="429" t="s">
        <v>343</v>
      </c>
      <c r="AQ605" s="422" t="s">
        <v>1128</v>
      </c>
      <c r="AR605" s="422"/>
      <c r="AS605" s="422"/>
      <c r="AT605" s="422" t="s">
        <v>345</v>
      </c>
    </row>
    <row r="606" spans="1:46" ht="22.15" customHeight="1">
      <c r="A606" s="423">
        <f>IF(C606="",0,MAX($A$5:A605)+1)</f>
        <v>575</v>
      </c>
      <c r="B606" s="413">
        <v>93</v>
      </c>
      <c r="C606" s="427" t="s">
        <v>1129</v>
      </c>
      <c r="D606" s="422" t="s">
        <v>58</v>
      </c>
      <c r="E606" s="429">
        <v>0.4098</v>
      </c>
      <c r="F606" s="429">
        <v>4.1500000000000002E-2</v>
      </c>
      <c r="G606" s="429"/>
      <c r="H606" s="328">
        <f t="shared" si="44"/>
        <v>0</v>
      </c>
      <c r="I606" s="329">
        <f t="shared" si="45"/>
        <v>0.4098</v>
      </c>
      <c r="J606" s="329">
        <f t="shared" si="46"/>
        <v>0.36830000000000002</v>
      </c>
      <c r="K606" s="329" t="str">
        <f t="shared" si="47"/>
        <v xml:space="preserve">HNK, CSD, </v>
      </c>
      <c r="L606" s="429"/>
      <c r="M606" s="429"/>
      <c r="N606" s="429"/>
      <c r="O606" s="429">
        <v>0.1736</v>
      </c>
      <c r="P606" s="429"/>
      <c r="Q606" s="334"/>
      <c r="R606" s="334"/>
      <c r="S606" s="429"/>
      <c r="T606" s="429"/>
      <c r="U606" s="429"/>
      <c r="V606" s="429"/>
      <c r="W606" s="429"/>
      <c r="X606" s="429"/>
      <c r="Y606" s="429"/>
      <c r="Z606" s="429"/>
      <c r="AA606" s="429"/>
      <c r="AB606" s="429"/>
      <c r="AC606" s="429"/>
      <c r="AD606" s="429"/>
      <c r="AE606" s="429"/>
      <c r="AF606" s="429"/>
      <c r="AG606" s="429"/>
      <c r="AH606" s="429"/>
      <c r="AI606" s="429"/>
      <c r="AJ606" s="429"/>
      <c r="AK606" s="429"/>
      <c r="AL606" s="429">
        <v>0.19470000000000001</v>
      </c>
      <c r="AM606" s="429"/>
      <c r="AN606" s="429"/>
      <c r="AO606" s="429"/>
      <c r="AP606" s="429" t="s">
        <v>343</v>
      </c>
      <c r="AQ606" s="422"/>
      <c r="AR606" s="422"/>
      <c r="AS606" s="422"/>
      <c r="AT606" s="422" t="s">
        <v>345</v>
      </c>
    </row>
    <row r="607" spans="1:46" ht="22.15" customHeight="1">
      <c r="A607" s="423">
        <f>IF(C607="",0,MAX($A$5:A606)+1)</f>
        <v>576</v>
      </c>
      <c r="B607" s="415">
        <v>94</v>
      </c>
      <c r="C607" s="427" t="s">
        <v>1130</v>
      </c>
      <c r="D607" s="422" t="s">
        <v>58</v>
      </c>
      <c r="E607" s="429">
        <v>0.31409999999999999</v>
      </c>
      <c r="F607" s="429"/>
      <c r="G607" s="429"/>
      <c r="H607" s="328">
        <f t="shared" si="44"/>
        <v>0</v>
      </c>
      <c r="I607" s="329">
        <f t="shared" si="45"/>
        <v>0.31409999999999999</v>
      </c>
      <c r="J607" s="329">
        <f t="shared" si="46"/>
        <v>0.31409999999999999</v>
      </c>
      <c r="K607" s="329" t="str">
        <f t="shared" si="47"/>
        <v xml:space="preserve">RSN, </v>
      </c>
      <c r="L607" s="429"/>
      <c r="M607" s="429"/>
      <c r="N607" s="429"/>
      <c r="O607" s="429"/>
      <c r="P607" s="429"/>
      <c r="Q607" s="334"/>
      <c r="R607" s="334">
        <v>0.31409999999999999</v>
      </c>
      <c r="S607" s="429"/>
      <c r="T607" s="429"/>
      <c r="U607" s="429"/>
      <c r="V607" s="429"/>
      <c r="W607" s="429"/>
      <c r="X607" s="429"/>
      <c r="Y607" s="429"/>
      <c r="Z607" s="429"/>
      <c r="AA607" s="429"/>
      <c r="AB607" s="429"/>
      <c r="AC607" s="429"/>
      <c r="AD607" s="429"/>
      <c r="AE607" s="429"/>
      <c r="AF607" s="429"/>
      <c r="AG607" s="429"/>
      <c r="AH607" s="429"/>
      <c r="AI607" s="429"/>
      <c r="AJ607" s="429"/>
      <c r="AK607" s="429"/>
      <c r="AL607" s="429"/>
      <c r="AM607" s="429"/>
      <c r="AN607" s="429"/>
      <c r="AO607" s="429"/>
      <c r="AP607" s="429" t="s">
        <v>343</v>
      </c>
      <c r="AQ607" s="352" t="s">
        <v>344</v>
      </c>
      <c r="AR607" s="422"/>
      <c r="AS607" s="422"/>
      <c r="AT607" s="422" t="s">
        <v>345</v>
      </c>
    </row>
    <row r="608" spans="1:46" ht="22.15" customHeight="1">
      <c r="A608" s="423">
        <f>IF(C608="",0,MAX($A$5:A607)+1)</f>
        <v>577</v>
      </c>
      <c r="B608" s="415">
        <v>95</v>
      </c>
      <c r="C608" s="427" t="s">
        <v>1131</v>
      </c>
      <c r="D608" s="422" t="s">
        <v>58</v>
      </c>
      <c r="E608" s="429">
        <v>0.64300000000000002</v>
      </c>
      <c r="F608" s="429"/>
      <c r="G608" s="429"/>
      <c r="H608" s="328">
        <f t="shared" si="44"/>
        <v>0</v>
      </c>
      <c r="I608" s="329">
        <f t="shared" si="45"/>
        <v>0.64300000000000002</v>
      </c>
      <c r="J608" s="329">
        <f t="shared" si="46"/>
        <v>0.64300000000000002</v>
      </c>
      <c r="K608" s="329" t="str">
        <f t="shared" si="47"/>
        <v xml:space="preserve">LUC, </v>
      </c>
      <c r="L608" s="429">
        <v>0.64300000000000002</v>
      </c>
      <c r="M608" s="429"/>
      <c r="N608" s="429"/>
      <c r="O608" s="429"/>
      <c r="P608" s="429"/>
      <c r="Q608" s="334"/>
      <c r="R608" s="334"/>
      <c r="S608" s="429"/>
      <c r="T608" s="429"/>
      <c r="U608" s="429"/>
      <c r="V608" s="429"/>
      <c r="W608" s="429"/>
      <c r="X608" s="429"/>
      <c r="Y608" s="429"/>
      <c r="Z608" s="429"/>
      <c r="AA608" s="429"/>
      <c r="AB608" s="429"/>
      <c r="AC608" s="429"/>
      <c r="AD608" s="429"/>
      <c r="AE608" s="429"/>
      <c r="AF608" s="429"/>
      <c r="AG608" s="429"/>
      <c r="AH608" s="429"/>
      <c r="AI608" s="429"/>
      <c r="AJ608" s="429"/>
      <c r="AK608" s="429"/>
      <c r="AL608" s="429"/>
      <c r="AM608" s="429"/>
      <c r="AN608" s="429"/>
      <c r="AO608" s="429"/>
      <c r="AP608" s="429" t="s">
        <v>343</v>
      </c>
      <c r="AQ608" s="422" t="s">
        <v>1132</v>
      </c>
      <c r="AR608" s="422"/>
      <c r="AS608" s="422"/>
      <c r="AT608" s="422" t="s">
        <v>345</v>
      </c>
    </row>
    <row r="609" spans="1:46" ht="22.15" customHeight="1">
      <c r="A609" s="423">
        <f>IF(C609="",0,MAX($A$5:A608)+1)</f>
        <v>578</v>
      </c>
      <c r="B609" s="413">
        <v>98</v>
      </c>
      <c r="C609" s="427" t="s">
        <v>1131</v>
      </c>
      <c r="D609" s="422" t="s">
        <v>58</v>
      </c>
      <c r="E609" s="429">
        <v>7.0199999999999999E-2</v>
      </c>
      <c r="F609" s="429"/>
      <c r="G609" s="429"/>
      <c r="H609" s="328">
        <f t="shared" si="44"/>
        <v>0</v>
      </c>
      <c r="I609" s="329">
        <f t="shared" si="45"/>
        <v>7.0199999999999999E-2</v>
      </c>
      <c r="J609" s="329">
        <f t="shared" si="46"/>
        <v>7.0199999999999999E-2</v>
      </c>
      <c r="K609" s="329" t="str">
        <f t="shared" si="47"/>
        <v xml:space="preserve">RST, </v>
      </c>
      <c r="L609" s="429"/>
      <c r="M609" s="429"/>
      <c r="N609" s="429"/>
      <c r="O609" s="429"/>
      <c r="P609" s="429"/>
      <c r="Q609" s="334"/>
      <c r="R609" s="334"/>
      <c r="S609" s="429">
        <v>7.0199999999999999E-2</v>
      </c>
      <c r="T609" s="429"/>
      <c r="U609" s="429"/>
      <c r="V609" s="429"/>
      <c r="W609" s="429"/>
      <c r="X609" s="429"/>
      <c r="Y609" s="429"/>
      <c r="Z609" s="429"/>
      <c r="AA609" s="429"/>
      <c r="AB609" s="429"/>
      <c r="AC609" s="429"/>
      <c r="AD609" s="429"/>
      <c r="AE609" s="429"/>
      <c r="AF609" s="429"/>
      <c r="AG609" s="429"/>
      <c r="AH609" s="429"/>
      <c r="AI609" s="429"/>
      <c r="AJ609" s="429"/>
      <c r="AK609" s="429"/>
      <c r="AL609" s="429"/>
      <c r="AM609" s="429"/>
      <c r="AN609" s="429"/>
      <c r="AO609" s="429"/>
      <c r="AP609" s="429" t="s">
        <v>343</v>
      </c>
      <c r="AQ609" s="352" t="s">
        <v>344</v>
      </c>
      <c r="AR609" s="422"/>
      <c r="AS609" s="422"/>
      <c r="AT609" s="422" t="s">
        <v>345</v>
      </c>
    </row>
    <row r="610" spans="1:46" ht="22.15" customHeight="1">
      <c r="A610" s="423">
        <f>IF(C610="",0,MAX($A$5:A609)+1)</f>
        <v>579</v>
      </c>
      <c r="B610" s="415">
        <v>99</v>
      </c>
      <c r="C610" s="427" t="s">
        <v>1133</v>
      </c>
      <c r="D610" s="422" t="s">
        <v>58</v>
      </c>
      <c r="E610" s="429">
        <v>1.3489</v>
      </c>
      <c r="F610" s="429"/>
      <c r="G610" s="429"/>
      <c r="H610" s="328">
        <f t="shared" si="44"/>
        <v>0</v>
      </c>
      <c r="I610" s="329">
        <f t="shared" si="45"/>
        <v>1.3489</v>
      </c>
      <c r="J610" s="329">
        <f t="shared" si="46"/>
        <v>1.3489</v>
      </c>
      <c r="K610" s="329" t="str">
        <f t="shared" si="47"/>
        <v xml:space="preserve">HNK, </v>
      </c>
      <c r="L610" s="429"/>
      <c r="M610" s="429"/>
      <c r="N610" s="429"/>
      <c r="O610" s="429">
        <v>1.3489</v>
      </c>
      <c r="P610" s="429"/>
      <c r="Q610" s="334"/>
      <c r="R610" s="334"/>
      <c r="S610" s="429"/>
      <c r="T610" s="429"/>
      <c r="U610" s="429"/>
      <c r="V610" s="429"/>
      <c r="W610" s="429"/>
      <c r="X610" s="429"/>
      <c r="Y610" s="429"/>
      <c r="Z610" s="429"/>
      <c r="AA610" s="429"/>
      <c r="AB610" s="429"/>
      <c r="AC610" s="429"/>
      <c r="AD610" s="429"/>
      <c r="AE610" s="429"/>
      <c r="AF610" s="429"/>
      <c r="AG610" s="429"/>
      <c r="AH610" s="429"/>
      <c r="AI610" s="429"/>
      <c r="AJ610" s="429"/>
      <c r="AK610" s="429"/>
      <c r="AL610" s="429"/>
      <c r="AM610" s="429"/>
      <c r="AN610" s="429"/>
      <c r="AO610" s="429"/>
      <c r="AP610" s="429" t="s">
        <v>343</v>
      </c>
      <c r="AQ610" s="422" t="s">
        <v>1134</v>
      </c>
      <c r="AR610" s="422"/>
      <c r="AS610" s="422"/>
      <c r="AT610" s="422" t="s">
        <v>345</v>
      </c>
    </row>
    <row r="611" spans="1:46" ht="22.15" customHeight="1">
      <c r="A611" s="423">
        <f>IF(C611="",0,MAX($A$5:A610)+1)</f>
        <v>580</v>
      </c>
      <c r="B611" s="415">
        <v>100</v>
      </c>
      <c r="C611" s="427" t="s">
        <v>1135</v>
      </c>
      <c r="D611" s="422" t="s">
        <v>58</v>
      </c>
      <c r="E611" s="429">
        <v>1.0579000000000001</v>
      </c>
      <c r="F611" s="429"/>
      <c r="G611" s="429"/>
      <c r="H611" s="328">
        <f t="shared" si="44"/>
        <v>0</v>
      </c>
      <c r="I611" s="329">
        <f t="shared" si="45"/>
        <v>1.0579000000000001</v>
      </c>
      <c r="J611" s="329">
        <f t="shared" si="46"/>
        <v>1.0579000000000001</v>
      </c>
      <c r="K611" s="329" t="str">
        <f t="shared" si="47"/>
        <v xml:space="preserve">HNK, </v>
      </c>
      <c r="L611" s="429"/>
      <c r="M611" s="429"/>
      <c r="N611" s="429"/>
      <c r="O611" s="429">
        <v>1.0579000000000001</v>
      </c>
      <c r="P611" s="429"/>
      <c r="Q611" s="334"/>
      <c r="R611" s="334"/>
      <c r="S611" s="429"/>
      <c r="T611" s="429"/>
      <c r="U611" s="429"/>
      <c r="V611" s="429"/>
      <c r="W611" s="429"/>
      <c r="X611" s="429"/>
      <c r="Y611" s="429"/>
      <c r="Z611" s="429"/>
      <c r="AA611" s="429"/>
      <c r="AB611" s="429"/>
      <c r="AC611" s="429"/>
      <c r="AD611" s="429"/>
      <c r="AE611" s="429"/>
      <c r="AF611" s="429"/>
      <c r="AG611" s="429"/>
      <c r="AH611" s="429"/>
      <c r="AI611" s="429"/>
      <c r="AJ611" s="429"/>
      <c r="AK611" s="429"/>
      <c r="AL611" s="429"/>
      <c r="AM611" s="429"/>
      <c r="AN611" s="429"/>
      <c r="AO611" s="429"/>
      <c r="AP611" s="429" t="s">
        <v>343</v>
      </c>
      <c r="AQ611" s="422" t="s">
        <v>1136</v>
      </c>
      <c r="AR611" s="422"/>
      <c r="AS611" s="422"/>
      <c r="AT611" s="422" t="s">
        <v>345</v>
      </c>
    </row>
    <row r="612" spans="1:46" ht="22.15" customHeight="1">
      <c r="A612" s="423">
        <f>IF(C612="",0,MAX($A$5:A611)+1)</f>
        <v>581</v>
      </c>
      <c r="B612" s="415">
        <v>101</v>
      </c>
      <c r="C612" s="427" t="s">
        <v>1137</v>
      </c>
      <c r="D612" s="422" t="s">
        <v>58</v>
      </c>
      <c r="E612" s="429">
        <v>4.6300000000000001E-2</v>
      </c>
      <c r="F612" s="429"/>
      <c r="G612" s="429"/>
      <c r="H612" s="328">
        <f t="shared" si="44"/>
        <v>0</v>
      </c>
      <c r="I612" s="329">
        <f t="shared" si="45"/>
        <v>4.6300000000000001E-2</v>
      </c>
      <c r="J612" s="329">
        <f t="shared" si="46"/>
        <v>4.6300000000000001E-2</v>
      </c>
      <c r="K612" s="329" t="str">
        <f t="shared" si="47"/>
        <v xml:space="preserve">HNK, CSD, </v>
      </c>
      <c r="L612" s="429"/>
      <c r="M612" s="429"/>
      <c r="N612" s="429"/>
      <c r="O612" s="429">
        <v>3.6299999999999999E-2</v>
      </c>
      <c r="P612" s="429"/>
      <c r="Q612" s="334"/>
      <c r="R612" s="334"/>
      <c r="S612" s="429"/>
      <c r="T612" s="429"/>
      <c r="U612" s="429"/>
      <c r="V612" s="429"/>
      <c r="W612" s="429"/>
      <c r="X612" s="429"/>
      <c r="Y612" s="429"/>
      <c r="Z612" s="429"/>
      <c r="AA612" s="429"/>
      <c r="AB612" s="429"/>
      <c r="AC612" s="429"/>
      <c r="AD612" s="429"/>
      <c r="AE612" s="429"/>
      <c r="AF612" s="429"/>
      <c r="AG612" s="429"/>
      <c r="AH612" s="429"/>
      <c r="AI612" s="429"/>
      <c r="AJ612" s="429"/>
      <c r="AK612" s="429"/>
      <c r="AL612" s="429">
        <v>0.01</v>
      </c>
      <c r="AM612" s="429"/>
      <c r="AN612" s="429"/>
      <c r="AO612" s="429"/>
      <c r="AP612" s="429" t="s">
        <v>343</v>
      </c>
      <c r="AQ612" s="422" t="s">
        <v>1138</v>
      </c>
      <c r="AR612" s="422"/>
      <c r="AS612" s="422"/>
      <c r="AT612" s="422" t="s">
        <v>345</v>
      </c>
    </row>
    <row r="613" spans="1:46" ht="22.15" customHeight="1">
      <c r="A613" s="423">
        <f>IF(C613="",0,MAX($A$5:A612)+1)</f>
        <v>582</v>
      </c>
      <c r="B613" s="415">
        <v>103</v>
      </c>
      <c r="C613" s="427" t="s">
        <v>1139</v>
      </c>
      <c r="D613" s="422" t="s">
        <v>58</v>
      </c>
      <c r="E613" s="429">
        <v>0.1671</v>
      </c>
      <c r="F613" s="429"/>
      <c r="G613" s="429"/>
      <c r="H613" s="328">
        <f t="shared" si="44"/>
        <v>0</v>
      </c>
      <c r="I613" s="329">
        <f t="shared" si="45"/>
        <v>0.1671</v>
      </c>
      <c r="J613" s="329">
        <f t="shared" si="46"/>
        <v>0.1671</v>
      </c>
      <c r="K613" s="329" t="str">
        <f t="shared" si="47"/>
        <v xml:space="preserve">RSN, </v>
      </c>
      <c r="L613" s="429"/>
      <c r="M613" s="429"/>
      <c r="N613" s="429"/>
      <c r="O613" s="429"/>
      <c r="P613" s="429"/>
      <c r="Q613" s="334"/>
      <c r="R613" s="334">
        <v>0.1671</v>
      </c>
      <c r="S613" s="429"/>
      <c r="T613" s="429"/>
      <c r="U613" s="429"/>
      <c r="V613" s="429"/>
      <c r="W613" s="429"/>
      <c r="X613" s="429"/>
      <c r="Y613" s="429"/>
      <c r="Z613" s="429"/>
      <c r="AA613" s="429"/>
      <c r="AB613" s="429"/>
      <c r="AC613" s="429"/>
      <c r="AD613" s="429"/>
      <c r="AE613" s="429"/>
      <c r="AF613" s="429"/>
      <c r="AG613" s="429"/>
      <c r="AH613" s="429"/>
      <c r="AI613" s="429"/>
      <c r="AJ613" s="429"/>
      <c r="AK613" s="429"/>
      <c r="AL613" s="429"/>
      <c r="AM613" s="429"/>
      <c r="AN613" s="429"/>
      <c r="AO613" s="429"/>
      <c r="AP613" s="429" t="s">
        <v>343</v>
      </c>
      <c r="AQ613" s="352" t="s">
        <v>344</v>
      </c>
      <c r="AR613" s="422"/>
      <c r="AS613" s="422"/>
      <c r="AT613" s="422" t="s">
        <v>345</v>
      </c>
    </row>
    <row r="614" spans="1:46" ht="22.15" customHeight="1">
      <c r="A614" s="423">
        <f>IF(C614="",0,MAX($A$5:A613)+1)</f>
        <v>583</v>
      </c>
      <c r="B614" s="415">
        <v>104</v>
      </c>
      <c r="C614" s="427" t="s">
        <v>1140</v>
      </c>
      <c r="D614" s="422" t="s">
        <v>58</v>
      </c>
      <c r="E614" s="429">
        <v>9.4399999999999998E-2</v>
      </c>
      <c r="F614" s="429"/>
      <c r="G614" s="429"/>
      <c r="H614" s="328">
        <f t="shared" si="44"/>
        <v>0</v>
      </c>
      <c r="I614" s="329">
        <f t="shared" si="45"/>
        <v>9.4399999999999998E-2</v>
      </c>
      <c r="J614" s="329">
        <f t="shared" si="46"/>
        <v>9.4399999999999998E-2</v>
      </c>
      <c r="K614" s="329" t="str">
        <f t="shared" si="47"/>
        <v xml:space="preserve">LUC, </v>
      </c>
      <c r="L614" s="429">
        <v>9.4399999999999998E-2</v>
      </c>
      <c r="M614" s="429"/>
      <c r="N614" s="429"/>
      <c r="O614" s="429"/>
      <c r="P614" s="429"/>
      <c r="Q614" s="334"/>
      <c r="R614" s="334"/>
      <c r="S614" s="429"/>
      <c r="T614" s="429"/>
      <c r="U614" s="429"/>
      <c r="V614" s="429"/>
      <c r="W614" s="429"/>
      <c r="X614" s="429"/>
      <c r="Y614" s="429"/>
      <c r="Z614" s="429"/>
      <c r="AA614" s="429"/>
      <c r="AB614" s="429"/>
      <c r="AC614" s="429"/>
      <c r="AD614" s="429"/>
      <c r="AE614" s="429"/>
      <c r="AF614" s="429"/>
      <c r="AG614" s="429"/>
      <c r="AH614" s="429"/>
      <c r="AI614" s="429"/>
      <c r="AJ614" s="429"/>
      <c r="AK614" s="429"/>
      <c r="AL614" s="429"/>
      <c r="AM614" s="429"/>
      <c r="AN614" s="429"/>
      <c r="AO614" s="429"/>
      <c r="AP614" s="429" t="s">
        <v>343</v>
      </c>
      <c r="AQ614" s="422" t="s">
        <v>1141</v>
      </c>
      <c r="AR614" s="422"/>
      <c r="AS614" s="422"/>
      <c r="AT614" s="422" t="s">
        <v>345</v>
      </c>
    </row>
    <row r="615" spans="1:46" ht="22.15" customHeight="1">
      <c r="A615" s="423">
        <f>IF(C615="",0,MAX($A$5:A614)+1)</f>
        <v>584</v>
      </c>
      <c r="B615" s="413">
        <v>107</v>
      </c>
      <c r="C615" s="427" t="s">
        <v>1142</v>
      </c>
      <c r="D615" s="422" t="s">
        <v>58</v>
      </c>
      <c r="E615" s="429">
        <v>0.34079999999999999</v>
      </c>
      <c r="F615" s="429">
        <v>0.14419999999999999</v>
      </c>
      <c r="G615" s="429"/>
      <c r="H615" s="328">
        <f t="shared" si="44"/>
        <v>0</v>
      </c>
      <c r="I615" s="329">
        <f t="shared" si="45"/>
        <v>0.34079999999999999</v>
      </c>
      <c r="J615" s="329">
        <f t="shared" si="46"/>
        <v>0.1966</v>
      </c>
      <c r="K615" s="329" t="str">
        <f t="shared" si="47"/>
        <v xml:space="preserve">HNK, </v>
      </c>
      <c r="L615" s="429"/>
      <c r="M615" s="429"/>
      <c r="N615" s="429"/>
      <c r="O615" s="429">
        <v>0.1966</v>
      </c>
      <c r="P615" s="429"/>
      <c r="Q615" s="334"/>
      <c r="R615" s="334"/>
      <c r="S615" s="429"/>
      <c r="T615" s="429"/>
      <c r="U615" s="429"/>
      <c r="V615" s="429"/>
      <c r="W615" s="429"/>
      <c r="X615" s="429"/>
      <c r="Y615" s="429"/>
      <c r="Z615" s="429"/>
      <c r="AA615" s="429"/>
      <c r="AB615" s="429"/>
      <c r="AC615" s="429"/>
      <c r="AD615" s="429"/>
      <c r="AE615" s="429"/>
      <c r="AF615" s="429"/>
      <c r="AG615" s="429"/>
      <c r="AH615" s="429"/>
      <c r="AI615" s="429"/>
      <c r="AJ615" s="429"/>
      <c r="AK615" s="429"/>
      <c r="AL615" s="429"/>
      <c r="AM615" s="429"/>
      <c r="AN615" s="429"/>
      <c r="AO615" s="429"/>
      <c r="AP615" s="429" t="s">
        <v>343</v>
      </c>
      <c r="AQ615" s="422" t="s">
        <v>1143</v>
      </c>
      <c r="AR615" s="422"/>
      <c r="AS615" s="422"/>
      <c r="AT615" s="422" t="s">
        <v>345</v>
      </c>
    </row>
    <row r="616" spans="1:46" ht="22.15" customHeight="1">
      <c r="A616" s="423">
        <f>IF(C616="",0,MAX($A$5:A615)+1)</f>
        <v>585</v>
      </c>
      <c r="B616" s="413">
        <v>110</v>
      </c>
      <c r="C616" s="427" t="s">
        <v>1144</v>
      </c>
      <c r="D616" s="422" t="s">
        <v>58</v>
      </c>
      <c r="E616" s="429">
        <v>8.72E-2</v>
      </c>
      <c r="F616" s="429"/>
      <c r="G616" s="429"/>
      <c r="H616" s="328">
        <f t="shared" si="44"/>
        <v>0</v>
      </c>
      <c r="I616" s="329">
        <f t="shared" si="45"/>
        <v>8.72E-2</v>
      </c>
      <c r="J616" s="329">
        <f t="shared" si="46"/>
        <v>8.72E-2</v>
      </c>
      <c r="K616" s="329" t="str">
        <f t="shared" si="47"/>
        <v xml:space="preserve">LUC, </v>
      </c>
      <c r="L616" s="429">
        <v>8.72E-2</v>
      </c>
      <c r="M616" s="429"/>
      <c r="N616" s="429"/>
      <c r="O616" s="429"/>
      <c r="P616" s="429"/>
      <c r="Q616" s="334"/>
      <c r="R616" s="334"/>
      <c r="S616" s="429"/>
      <c r="T616" s="429"/>
      <c r="U616" s="429"/>
      <c r="V616" s="429"/>
      <c r="W616" s="429"/>
      <c r="X616" s="429"/>
      <c r="Y616" s="429"/>
      <c r="Z616" s="429"/>
      <c r="AA616" s="429"/>
      <c r="AB616" s="429"/>
      <c r="AC616" s="429"/>
      <c r="AD616" s="429"/>
      <c r="AE616" s="429"/>
      <c r="AF616" s="429"/>
      <c r="AG616" s="429"/>
      <c r="AH616" s="429"/>
      <c r="AI616" s="429"/>
      <c r="AJ616" s="429"/>
      <c r="AK616" s="429"/>
      <c r="AL616" s="429"/>
      <c r="AM616" s="429"/>
      <c r="AN616" s="429"/>
      <c r="AO616" s="429"/>
      <c r="AP616" s="429" t="s">
        <v>343</v>
      </c>
      <c r="AQ616" s="422" t="s">
        <v>1145</v>
      </c>
      <c r="AR616" s="422"/>
      <c r="AS616" s="422"/>
      <c r="AT616" s="422" t="s">
        <v>345</v>
      </c>
    </row>
    <row r="617" spans="1:46" ht="22.15" customHeight="1">
      <c r="A617" s="423">
        <f>IF(C617="",0,MAX($A$5:A616)+1)</f>
        <v>586</v>
      </c>
      <c r="B617" s="413">
        <v>115</v>
      </c>
      <c r="C617" s="427" t="s">
        <v>1146</v>
      </c>
      <c r="D617" s="422" t="s">
        <v>58</v>
      </c>
      <c r="E617" s="429">
        <v>8.5000000000000006E-2</v>
      </c>
      <c r="F617" s="429"/>
      <c r="G617" s="429"/>
      <c r="H617" s="328">
        <f t="shared" si="44"/>
        <v>0</v>
      </c>
      <c r="I617" s="329">
        <f t="shared" si="45"/>
        <v>8.5000000000000006E-2</v>
      </c>
      <c r="J617" s="329">
        <f t="shared" si="46"/>
        <v>8.5000000000000006E-2</v>
      </c>
      <c r="K617" s="329" t="str">
        <f t="shared" si="47"/>
        <v xml:space="preserve">LUK, </v>
      </c>
      <c r="L617" s="429"/>
      <c r="M617" s="429">
        <v>8.5000000000000006E-2</v>
      </c>
      <c r="N617" s="429"/>
      <c r="O617" s="429"/>
      <c r="P617" s="429"/>
      <c r="Q617" s="334"/>
      <c r="R617" s="334"/>
      <c r="S617" s="429"/>
      <c r="T617" s="429"/>
      <c r="U617" s="429"/>
      <c r="V617" s="429"/>
      <c r="W617" s="429"/>
      <c r="X617" s="429"/>
      <c r="Y617" s="429"/>
      <c r="Z617" s="429"/>
      <c r="AA617" s="429"/>
      <c r="AB617" s="429"/>
      <c r="AC617" s="429"/>
      <c r="AD617" s="429"/>
      <c r="AE617" s="429"/>
      <c r="AF617" s="429"/>
      <c r="AG617" s="429"/>
      <c r="AH617" s="429"/>
      <c r="AI617" s="429"/>
      <c r="AJ617" s="429"/>
      <c r="AK617" s="429"/>
      <c r="AL617" s="429"/>
      <c r="AM617" s="429"/>
      <c r="AN617" s="429"/>
      <c r="AO617" s="429"/>
      <c r="AP617" s="429" t="s">
        <v>343</v>
      </c>
      <c r="AQ617" s="422" t="s">
        <v>1147</v>
      </c>
      <c r="AR617" s="422"/>
      <c r="AS617" s="422"/>
      <c r="AT617" s="422" t="s">
        <v>345</v>
      </c>
    </row>
    <row r="618" spans="1:46" ht="22.15" customHeight="1">
      <c r="A618" s="423">
        <f>IF(C618="",0,MAX($A$5:A617)+1)</f>
        <v>587</v>
      </c>
      <c r="B618" s="413">
        <v>121</v>
      </c>
      <c r="C618" s="427" t="s">
        <v>1148</v>
      </c>
      <c r="D618" s="422" t="s">
        <v>58</v>
      </c>
      <c r="E618" s="429">
        <v>1.0159</v>
      </c>
      <c r="F618" s="429">
        <v>4.4699999999999997E-2</v>
      </c>
      <c r="G618" s="429"/>
      <c r="H618" s="328">
        <f t="shared" si="44"/>
        <v>0</v>
      </c>
      <c r="I618" s="329">
        <f t="shared" si="45"/>
        <v>1.0159</v>
      </c>
      <c r="J618" s="329">
        <f t="shared" si="46"/>
        <v>0.97120000000000006</v>
      </c>
      <c r="K618" s="329" t="str">
        <f t="shared" si="47"/>
        <v xml:space="preserve">HNK, RST, </v>
      </c>
      <c r="L618" s="429"/>
      <c r="M618" s="429"/>
      <c r="N618" s="429"/>
      <c r="O618" s="429">
        <v>0.1084</v>
      </c>
      <c r="P618" s="429"/>
      <c r="Q618" s="334"/>
      <c r="R618" s="334"/>
      <c r="S618" s="429">
        <v>0.86280000000000001</v>
      </c>
      <c r="T618" s="429"/>
      <c r="U618" s="429"/>
      <c r="V618" s="429"/>
      <c r="W618" s="429"/>
      <c r="X618" s="429"/>
      <c r="Y618" s="429"/>
      <c r="Z618" s="429"/>
      <c r="AA618" s="429"/>
      <c r="AB618" s="429"/>
      <c r="AC618" s="429"/>
      <c r="AD618" s="429"/>
      <c r="AE618" s="429"/>
      <c r="AF618" s="429"/>
      <c r="AG618" s="429"/>
      <c r="AH618" s="429"/>
      <c r="AI618" s="429"/>
      <c r="AJ618" s="429"/>
      <c r="AK618" s="429"/>
      <c r="AL618" s="429"/>
      <c r="AM618" s="429"/>
      <c r="AN618" s="429"/>
      <c r="AO618" s="429"/>
      <c r="AP618" s="429" t="s">
        <v>343</v>
      </c>
      <c r="AQ618" s="422" t="s">
        <v>1149</v>
      </c>
      <c r="AR618" s="422"/>
      <c r="AS618" s="422"/>
      <c r="AT618" s="422" t="s">
        <v>345</v>
      </c>
    </row>
    <row r="619" spans="1:46" ht="22.15" customHeight="1">
      <c r="A619" s="423">
        <f>IF(C619="",0,MAX($A$5:A618)+1)</f>
        <v>588</v>
      </c>
      <c r="B619" s="413">
        <v>126</v>
      </c>
      <c r="C619" s="427" t="s">
        <v>1150</v>
      </c>
      <c r="D619" s="422" t="s">
        <v>58</v>
      </c>
      <c r="E619" s="429">
        <v>1.45</v>
      </c>
      <c r="F619" s="429"/>
      <c r="G619" s="429"/>
      <c r="H619" s="328">
        <f t="shared" si="44"/>
        <v>0</v>
      </c>
      <c r="I619" s="329">
        <f t="shared" si="45"/>
        <v>1.45</v>
      </c>
      <c r="J619" s="329">
        <f t="shared" si="46"/>
        <v>1.45</v>
      </c>
      <c r="K619" s="329" t="str">
        <f t="shared" si="47"/>
        <v xml:space="preserve">LUK, HNK, RSN, </v>
      </c>
      <c r="L619" s="429"/>
      <c r="M619" s="429">
        <v>0.47</v>
      </c>
      <c r="N619" s="429"/>
      <c r="O619" s="429">
        <v>0.2</v>
      </c>
      <c r="P619" s="429"/>
      <c r="Q619" s="334"/>
      <c r="R619" s="334">
        <v>0.78</v>
      </c>
      <c r="S619" s="429"/>
      <c r="T619" s="429"/>
      <c r="U619" s="429"/>
      <c r="V619" s="429"/>
      <c r="W619" s="429"/>
      <c r="X619" s="429"/>
      <c r="Y619" s="429"/>
      <c r="Z619" s="429"/>
      <c r="AA619" s="429"/>
      <c r="AB619" s="429"/>
      <c r="AC619" s="429"/>
      <c r="AD619" s="429"/>
      <c r="AE619" s="429"/>
      <c r="AF619" s="429"/>
      <c r="AG619" s="429"/>
      <c r="AH619" s="429"/>
      <c r="AI619" s="429"/>
      <c r="AJ619" s="429"/>
      <c r="AK619" s="429"/>
      <c r="AL619" s="429"/>
      <c r="AM619" s="429"/>
      <c r="AN619" s="429"/>
      <c r="AO619" s="429"/>
      <c r="AP619" s="429" t="s">
        <v>343</v>
      </c>
      <c r="AQ619" s="352" t="s">
        <v>344</v>
      </c>
      <c r="AR619" s="422"/>
      <c r="AS619" s="422"/>
      <c r="AT619" s="422" t="s">
        <v>345</v>
      </c>
    </row>
    <row r="620" spans="1:46" ht="22.15" customHeight="1">
      <c r="A620" s="423">
        <f>IF(C620="",0,MAX($A$5:A619)+1)</f>
        <v>589</v>
      </c>
      <c r="B620" s="413">
        <v>128</v>
      </c>
      <c r="C620" s="427" t="s">
        <v>1151</v>
      </c>
      <c r="D620" s="422" t="s">
        <v>58</v>
      </c>
      <c r="E620" s="429">
        <v>1.1599999999999999</v>
      </c>
      <c r="F620" s="429">
        <v>0.86</v>
      </c>
      <c r="G620" s="429"/>
      <c r="H620" s="328">
        <f t="shared" si="44"/>
        <v>0</v>
      </c>
      <c r="I620" s="329">
        <f t="shared" si="45"/>
        <v>1.1599999999999999</v>
      </c>
      <c r="J620" s="329">
        <f t="shared" si="46"/>
        <v>0.29999999999999993</v>
      </c>
      <c r="K620" s="329" t="str">
        <f t="shared" si="47"/>
        <v xml:space="preserve">HNK, CLN, </v>
      </c>
      <c r="L620" s="429"/>
      <c r="M620" s="429"/>
      <c r="N620" s="429"/>
      <c r="O620" s="429">
        <v>0.19879999999999992</v>
      </c>
      <c r="P620" s="429">
        <v>0.1012</v>
      </c>
      <c r="Q620" s="334"/>
      <c r="R620" s="334"/>
      <c r="S620" s="429"/>
      <c r="T620" s="429"/>
      <c r="U620" s="429"/>
      <c r="V620" s="429"/>
      <c r="W620" s="429"/>
      <c r="X620" s="429"/>
      <c r="Y620" s="429"/>
      <c r="Z620" s="429"/>
      <c r="AA620" s="429"/>
      <c r="AB620" s="429"/>
      <c r="AC620" s="429"/>
      <c r="AD620" s="429"/>
      <c r="AE620" s="429"/>
      <c r="AF620" s="429"/>
      <c r="AG620" s="429"/>
      <c r="AH620" s="429"/>
      <c r="AI620" s="429"/>
      <c r="AJ620" s="429"/>
      <c r="AK620" s="429"/>
      <c r="AL620" s="429"/>
      <c r="AM620" s="429"/>
      <c r="AN620" s="429"/>
      <c r="AO620" s="429"/>
      <c r="AP620" s="429" t="s">
        <v>343</v>
      </c>
      <c r="AQ620" s="422" t="s">
        <v>1152</v>
      </c>
      <c r="AR620" s="422"/>
      <c r="AS620" s="422"/>
      <c r="AT620" s="422" t="s">
        <v>345</v>
      </c>
    </row>
    <row r="621" spans="1:46" ht="22.15" customHeight="1">
      <c r="A621" s="423">
        <f>IF(C621="",0,MAX($A$5:A620)+1)</f>
        <v>590</v>
      </c>
      <c r="B621" s="413">
        <v>130</v>
      </c>
      <c r="C621" s="427" t="s">
        <v>1153</v>
      </c>
      <c r="D621" s="422" t="s">
        <v>58</v>
      </c>
      <c r="E621" s="429">
        <v>0.17269999999999999</v>
      </c>
      <c r="F621" s="429"/>
      <c r="G621" s="429"/>
      <c r="H621" s="328">
        <f t="shared" si="44"/>
        <v>0</v>
      </c>
      <c r="I621" s="329">
        <f t="shared" si="45"/>
        <v>0.17269999999999999</v>
      </c>
      <c r="J621" s="329">
        <f t="shared" si="46"/>
        <v>0.17269999999999999</v>
      </c>
      <c r="K621" s="329" t="str">
        <f t="shared" si="47"/>
        <v xml:space="preserve">HNK, CSD, </v>
      </c>
      <c r="L621" s="429"/>
      <c r="M621" s="429"/>
      <c r="N621" s="429"/>
      <c r="O621" s="429">
        <v>4.3400000000000001E-2</v>
      </c>
      <c r="P621" s="429"/>
      <c r="Q621" s="334"/>
      <c r="R621" s="334"/>
      <c r="S621" s="429"/>
      <c r="T621" s="429"/>
      <c r="U621" s="429"/>
      <c r="V621" s="429"/>
      <c r="W621" s="429"/>
      <c r="X621" s="429"/>
      <c r="Y621" s="429"/>
      <c r="Z621" s="429"/>
      <c r="AA621" s="429"/>
      <c r="AB621" s="429"/>
      <c r="AC621" s="429"/>
      <c r="AD621" s="429"/>
      <c r="AE621" s="429"/>
      <c r="AF621" s="429"/>
      <c r="AG621" s="429"/>
      <c r="AH621" s="429"/>
      <c r="AI621" s="429"/>
      <c r="AJ621" s="429"/>
      <c r="AK621" s="429"/>
      <c r="AL621" s="429">
        <v>0.1293</v>
      </c>
      <c r="AM621" s="429"/>
      <c r="AN621" s="429"/>
      <c r="AO621" s="429"/>
      <c r="AP621" s="429" t="s">
        <v>343</v>
      </c>
      <c r="AQ621" s="422"/>
      <c r="AR621" s="422"/>
      <c r="AS621" s="422"/>
      <c r="AT621" s="422" t="s">
        <v>345</v>
      </c>
    </row>
    <row r="622" spans="1:46" ht="22.15" customHeight="1">
      <c r="A622" s="423">
        <f>IF(C622="",0,MAX($A$5:A621)+1)</f>
        <v>591</v>
      </c>
      <c r="B622" s="422">
        <v>140</v>
      </c>
      <c r="C622" s="427" t="s">
        <v>1154</v>
      </c>
      <c r="D622" s="422" t="s">
        <v>58</v>
      </c>
      <c r="E622" s="429">
        <v>4.28</v>
      </c>
      <c r="F622" s="429"/>
      <c r="G622" s="429"/>
      <c r="H622" s="328">
        <f t="shared" si="44"/>
        <v>0</v>
      </c>
      <c r="I622" s="329">
        <f t="shared" si="45"/>
        <v>4.28</v>
      </c>
      <c r="J622" s="329">
        <f t="shared" si="46"/>
        <v>4.28</v>
      </c>
      <c r="K622" s="329" t="str">
        <f t="shared" si="47"/>
        <v xml:space="preserve">HNK, RSN, NTS, CSD, </v>
      </c>
      <c r="L622" s="429"/>
      <c r="M622" s="429"/>
      <c r="N622" s="429"/>
      <c r="O622" s="429">
        <v>0.3246</v>
      </c>
      <c r="P622" s="429"/>
      <c r="Q622" s="334"/>
      <c r="R622" s="334">
        <v>2.83</v>
      </c>
      <c r="S622" s="429"/>
      <c r="T622" s="429"/>
      <c r="U622" s="429"/>
      <c r="V622" s="429"/>
      <c r="W622" s="429"/>
      <c r="X622" s="429"/>
      <c r="Y622" s="429"/>
      <c r="Z622" s="429"/>
      <c r="AA622" s="429"/>
      <c r="AB622" s="429"/>
      <c r="AC622" s="429"/>
      <c r="AD622" s="429"/>
      <c r="AE622" s="429">
        <v>0.3695</v>
      </c>
      <c r="AF622" s="429"/>
      <c r="AG622" s="429"/>
      <c r="AH622" s="429"/>
      <c r="AI622" s="429"/>
      <c r="AJ622" s="429"/>
      <c r="AK622" s="429"/>
      <c r="AL622" s="429">
        <v>0.75590000000000002</v>
      </c>
      <c r="AM622" s="429"/>
      <c r="AN622" s="429"/>
      <c r="AO622" s="429"/>
      <c r="AP622" s="429" t="s">
        <v>343</v>
      </c>
      <c r="AQ622" s="422"/>
      <c r="AR622" s="422"/>
      <c r="AS622" s="422"/>
      <c r="AT622" s="422" t="s">
        <v>345</v>
      </c>
    </row>
    <row r="623" spans="1:46" ht="40.15" customHeight="1">
      <c r="A623" s="423">
        <f>IF(C623="",0,MAX($A$5:A622)+1)</f>
        <v>592</v>
      </c>
      <c r="B623" s="413">
        <v>47</v>
      </c>
      <c r="C623" s="427" t="s">
        <v>1155</v>
      </c>
      <c r="D623" s="422" t="s">
        <v>58</v>
      </c>
      <c r="E623" s="429">
        <v>2.02</v>
      </c>
      <c r="F623" s="429">
        <v>0.19</v>
      </c>
      <c r="G623" s="429"/>
      <c r="H623" s="328">
        <f t="shared" si="44"/>
        <v>0</v>
      </c>
      <c r="I623" s="329">
        <f t="shared" si="45"/>
        <v>2.02</v>
      </c>
      <c r="J623" s="329">
        <f t="shared" si="46"/>
        <v>1.83</v>
      </c>
      <c r="K623" s="329" t="str">
        <f t="shared" si="47"/>
        <v xml:space="preserve">HNK, TSC, DGT, DGD, SON, CSD, </v>
      </c>
      <c r="L623" s="429"/>
      <c r="M623" s="429"/>
      <c r="N623" s="429"/>
      <c r="O623" s="429">
        <v>0.05</v>
      </c>
      <c r="P623" s="429"/>
      <c r="Q623" s="333"/>
      <c r="R623" s="333"/>
      <c r="S623" s="429"/>
      <c r="T623" s="429"/>
      <c r="U623" s="429"/>
      <c r="V623" s="429"/>
      <c r="W623" s="429"/>
      <c r="X623" s="429"/>
      <c r="Y623" s="429"/>
      <c r="Z623" s="429">
        <v>0.01</v>
      </c>
      <c r="AA623" s="429"/>
      <c r="AB623" s="429"/>
      <c r="AC623" s="429">
        <v>0.34</v>
      </c>
      <c r="AD623" s="429"/>
      <c r="AE623" s="429"/>
      <c r="AF623" s="429"/>
      <c r="AG623" s="429"/>
      <c r="AH623" s="429">
        <v>0.01</v>
      </c>
      <c r="AI623" s="429"/>
      <c r="AJ623" s="429"/>
      <c r="AK623" s="429">
        <v>0.15</v>
      </c>
      <c r="AL623" s="429">
        <v>1.27</v>
      </c>
      <c r="AM623" s="429"/>
      <c r="AN623" s="429"/>
      <c r="AO623" s="429"/>
      <c r="AP623" s="429" t="s">
        <v>343</v>
      </c>
      <c r="AQ623" s="422" t="s">
        <v>1156</v>
      </c>
      <c r="AR623" s="422"/>
      <c r="AS623" s="422"/>
      <c r="AT623" s="422" t="s">
        <v>345</v>
      </c>
    </row>
    <row r="624" spans="1:46" ht="22.15" customHeight="1">
      <c r="A624" s="423">
        <f>IF(C624="",0,MAX($A$5:A623)+1)</f>
        <v>593</v>
      </c>
      <c r="B624" s="423"/>
      <c r="C624" s="332" t="s">
        <v>1157</v>
      </c>
      <c r="D624" s="423" t="s">
        <v>58</v>
      </c>
      <c r="E624" s="423">
        <v>2.12</v>
      </c>
      <c r="F624" s="423"/>
      <c r="G624" s="423"/>
      <c r="H624" s="423"/>
      <c r="I624" s="423"/>
      <c r="J624" s="329">
        <f>SUM(L624:P624)+SUM(R624:AN624)</f>
        <v>2.1199999999999997</v>
      </c>
      <c r="K624" s="329" t="str">
        <f>IF(L624&lt;&gt;0,L$3&amp;", ","")&amp;IF(M624&lt;&gt;0,M$3&amp;", ","")&amp;IF(N624&lt;&gt;0,N$3&amp;", ","")&amp;IF(O624&lt;&gt;0,O$3&amp;", ","")&amp;IF(P624&lt;&gt;0,P$3&amp;", ","")&amp;IF(Q624&lt;&gt;0,Q$3&amp;", ","")&amp;IF(R624&lt;&gt;0,R$3&amp;", ","")&amp;IF(S624&lt;&gt;0,S$3&amp;", ","")&amp;IF(T624&lt;&gt;0,T$3&amp;", ","")&amp;IF(U624&lt;&gt;0,U$3&amp;", ","")&amp;IF(V624&lt;&gt;0,V$3&amp;", ","")&amp;IF(W624&lt;&gt;0,W$3&amp;", ","")&amp;IF(X624&lt;&gt;0,X$3&amp;", ","")&amp;IF(Y624&lt;&gt;0,Y$3&amp;", ","")&amp;IF(Z624&lt;&gt;0,Z$3&amp;", ","")&amp;IF(AA624&lt;&gt;0,AA$3&amp;", ","")&amp;IF(AB624&lt;&gt;0,AB$3&amp;", ","")&amp;IF(AC624&lt;&gt;0,AC$3&amp;", ","")&amp;IF(AD624&lt;&gt;0,AD$3&amp;", ","")&amp;IF(AE624&lt;&gt;0,AE$3&amp;", ","")&amp;IF(AF624&lt;&gt;0,AF$3&amp;", ","")&amp;IF(AG624&lt;&gt;0,AG$3&amp;", ","")&amp;IF(AH624&lt;&gt;0,AH$3&amp;", ","")&amp;IF(AI624&lt;&gt;0,AI$3&amp;", ","")&amp;IF(AJ624&lt;&gt;0,AJ$3&amp;", ","")&amp;IF(AK624&lt;&gt;0,AK$3&amp;", ","")&amp;IF(AL624&lt;&gt;0,AL$3&amp;", ","")&amp;IF(AM624&lt;&gt;0,AM$3&amp;", ","")&amp;IF(AN624&lt;&gt;0,AN$3&amp;", ","")</f>
        <v xml:space="preserve">DGT, CSD, </v>
      </c>
      <c r="L624" s="423"/>
      <c r="M624" s="423"/>
      <c r="N624" s="423"/>
      <c r="O624" s="423"/>
      <c r="P624" s="423"/>
      <c r="Q624" s="423"/>
      <c r="R624" s="423"/>
      <c r="S624" s="423"/>
      <c r="T624" s="423"/>
      <c r="U624" s="423"/>
      <c r="V624" s="423"/>
      <c r="W624" s="423"/>
      <c r="X624" s="423"/>
      <c r="Y624" s="423"/>
      <c r="Z624" s="423"/>
      <c r="AA624" s="423"/>
      <c r="AB624" s="423"/>
      <c r="AC624" s="423">
        <v>0.11</v>
      </c>
      <c r="AD624" s="423"/>
      <c r="AE624" s="423"/>
      <c r="AF624" s="423"/>
      <c r="AG624" s="423"/>
      <c r="AH624" s="423"/>
      <c r="AI624" s="423"/>
      <c r="AJ624" s="423"/>
      <c r="AK624" s="423"/>
      <c r="AL624" s="423">
        <v>2.0099999999999998</v>
      </c>
      <c r="AM624" s="423"/>
      <c r="AN624" s="423"/>
      <c r="AO624" s="423"/>
      <c r="AP624" s="423"/>
      <c r="AQ624" s="423"/>
      <c r="AR624" s="423"/>
      <c r="AS624" s="423"/>
      <c r="AT624" s="445"/>
    </row>
    <row r="625" spans="1:46" s="370" customFormat="1" ht="22.15" customHeight="1">
      <c r="A625" s="365" t="s">
        <v>1158</v>
      </c>
      <c r="B625" s="365"/>
      <c r="C625" s="410" t="s">
        <v>1159</v>
      </c>
      <c r="D625" s="365"/>
      <c r="E625" s="365"/>
      <c r="F625" s="365"/>
      <c r="G625" s="365"/>
      <c r="H625" s="328">
        <f t="shared" ref="H625:H648" si="48">I625-E625</f>
        <v>0</v>
      </c>
      <c r="I625" s="329">
        <f t="shared" ref="I625:I648" si="49">J625+F625</f>
        <v>0</v>
      </c>
      <c r="J625" s="329">
        <f t="shared" ref="J625:J653" si="50">SUM(L625:P625)+SUM(R625:AN625)</f>
        <v>0</v>
      </c>
      <c r="K625" s="329" t="str">
        <f t="shared" ref="K625:K652" si="51">IF(L625&lt;&gt;0,L$3&amp;", ","")&amp;IF(M625&lt;&gt;0,M$3&amp;", ","")&amp;IF(N625&lt;&gt;0,N$3&amp;", ","")&amp;IF(O625&lt;&gt;0,O$3&amp;", ","")&amp;IF(P625&lt;&gt;0,P$3&amp;", ","")&amp;IF(Q625&lt;&gt;0,Q$3&amp;", ","")&amp;IF(R625&lt;&gt;0,R$3&amp;", ","")&amp;IF(S625&lt;&gt;0,S$3&amp;", ","")&amp;IF(T625&lt;&gt;0,T$3&amp;", ","")&amp;IF(U625&lt;&gt;0,U$3&amp;", ","")&amp;IF(V625&lt;&gt;0,V$3&amp;", ","")&amp;IF(W625&lt;&gt;0,W$3&amp;", ","")&amp;IF(X625&lt;&gt;0,X$3&amp;", ","")&amp;IF(Y625&lt;&gt;0,Y$3&amp;", ","")&amp;IF(Z625&lt;&gt;0,Z$3&amp;", ","")&amp;IF(AA625&lt;&gt;0,AA$3&amp;", ","")&amp;IF(AB625&lt;&gt;0,AB$3&amp;", ","")&amp;IF(AC625&lt;&gt;0,AC$3&amp;", ","")&amp;IF(AD625&lt;&gt;0,AD$3&amp;", ","")&amp;IF(AE625&lt;&gt;0,AE$3&amp;", ","")&amp;IF(AF625&lt;&gt;0,AF$3&amp;", ","")&amp;IF(AG625&lt;&gt;0,AG$3&amp;", ","")&amp;IF(AH625&lt;&gt;0,AH$3&amp;", ","")&amp;IF(AI625&lt;&gt;0,AI$3&amp;", ","")&amp;IF(AJ625&lt;&gt;0,AJ$3&amp;", ","")&amp;IF(AK625&lt;&gt;0,AK$3&amp;", ","")&amp;IF(AL625&lt;&gt;0,AL$3&amp;", ","")&amp;IF(AM625&lt;&gt;0,AM$3&amp;", ","")&amp;IF(AN625&lt;&gt;0,AN$3&amp;", ","")</f>
        <v/>
      </c>
      <c r="L625" s="365"/>
      <c r="M625" s="365"/>
      <c r="N625" s="365"/>
      <c r="O625" s="365"/>
      <c r="P625" s="365"/>
      <c r="Q625" s="365"/>
      <c r="R625" s="365"/>
      <c r="S625" s="365"/>
      <c r="T625" s="365"/>
      <c r="U625" s="365"/>
      <c r="V625" s="365"/>
      <c r="W625" s="365"/>
      <c r="X625" s="365"/>
      <c r="Y625" s="365"/>
      <c r="Z625" s="365"/>
      <c r="AA625" s="365"/>
      <c r="AB625" s="365"/>
      <c r="AC625" s="365"/>
      <c r="AD625" s="365"/>
      <c r="AE625" s="365"/>
      <c r="AF625" s="365"/>
      <c r="AG625" s="365"/>
      <c r="AH625" s="365"/>
      <c r="AI625" s="365"/>
      <c r="AJ625" s="365"/>
      <c r="AK625" s="365"/>
      <c r="AL625" s="365"/>
      <c r="AM625" s="365"/>
      <c r="AN625" s="365"/>
      <c r="AO625" s="365"/>
      <c r="AP625" s="365"/>
      <c r="AQ625" s="365"/>
      <c r="AR625" s="365"/>
      <c r="AS625" s="365"/>
      <c r="AT625" s="411"/>
    </row>
    <row r="626" spans="1:46" ht="22.15" customHeight="1">
      <c r="A626" s="423">
        <f>IF(C626="",0,MAX($A$5:A625)+1)</f>
        <v>594</v>
      </c>
      <c r="B626" s="413">
        <v>5</v>
      </c>
      <c r="C626" s="427" t="s">
        <v>1160</v>
      </c>
      <c r="D626" s="422" t="s">
        <v>25</v>
      </c>
      <c r="E626" s="429">
        <v>0.17649999999999999</v>
      </c>
      <c r="F626" s="429"/>
      <c r="G626" s="429"/>
      <c r="H626" s="328">
        <f t="shared" si="48"/>
        <v>0</v>
      </c>
      <c r="I626" s="329">
        <f t="shared" si="49"/>
        <v>0.17649999999999999</v>
      </c>
      <c r="J626" s="329">
        <f t="shared" si="50"/>
        <v>0.17649999999999999</v>
      </c>
      <c r="K626" s="329" t="str">
        <f t="shared" si="51"/>
        <v xml:space="preserve">ODT, </v>
      </c>
      <c r="L626" s="429"/>
      <c r="M626" s="429"/>
      <c r="N626" s="429"/>
      <c r="O626" s="429"/>
      <c r="P626" s="429"/>
      <c r="Q626" s="429"/>
      <c r="R626" s="429"/>
      <c r="S626" s="429"/>
      <c r="T626" s="429"/>
      <c r="U626" s="429"/>
      <c r="V626" s="429"/>
      <c r="W626" s="429"/>
      <c r="X626" s="429"/>
      <c r="Y626" s="429">
        <v>0.17649999999999999</v>
      </c>
      <c r="Z626" s="429"/>
      <c r="AA626" s="429"/>
      <c r="AB626" s="429"/>
      <c r="AC626" s="429"/>
      <c r="AD626" s="429"/>
      <c r="AE626" s="429"/>
      <c r="AF626" s="429"/>
      <c r="AG626" s="429"/>
      <c r="AH626" s="429"/>
      <c r="AI626" s="429"/>
      <c r="AJ626" s="429"/>
      <c r="AK626" s="429"/>
      <c r="AL626" s="429"/>
      <c r="AM626" s="429"/>
      <c r="AN626" s="429"/>
      <c r="AO626" s="429"/>
      <c r="AP626" s="429" t="s">
        <v>343</v>
      </c>
      <c r="AQ626" s="422" t="s">
        <v>854</v>
      </c>
      <c r="AR626" s="422"/>
      <c r="AS626" s="422"/>
      <c r="AT626" s="446" t="s">
        <v>353</v>
      </c>
    </row>
    <row r="627" spans="1:46" ht="48" customHeight="1">
      <c r="A627" s="423">
        <f>IF(C627="",0,MAX($A$5:A626)+1)</f>
        <v>595</v>
      </c>
      <c r="B627" s="413">
        <v>16</v>
      </c>
      <c r="C627" s="427" t="s">
        <v>1161</v>
      </c>
      <c r="D627" s="422" t="s">
        <v>25</v>
      </c>
      <c r="E627" s="429">
        <v>0.1123</v>
      </c>
      <c r="F627" s="429"/>
      <c r="G627" s="429"/>
      <c r="H627" s="328">
        <f t="shared" si="48"/>
        <v>0</v>
      </c>
      <c r="I627" s="329">
        <f t="shared" si="49"/>
        <v>0.1123</v>
      </c>
      <c r="J627" s="329">
        <f t="shared" si="50"/>
        <v>0.1123</v>
      </c>
      <c r="K627" s="329" t="str">
        <f t="shared" si="51"/>
        <v xml:space="preserve">TSC, </v>
      </c>
      <c r="L627" s="429"/>
      <c r="M627" s="429"/>
      <c r="N627" s="429"/>
      <c r="O627" s="429"/>
      <c r="P627" s="429"/>
      <c r="Q627" s="429"/>
      <c r="R627" s="429"/>
      <c r="S627" s="429"/>
      <c r="T627" s="429"/>
      <c r="U627" s="429"/>
      <c r="V627" s="429"/>
      <c r="W627" s="429"/>
      <c r="X627" s="429"/>
      <c r="Y627" s="429"/>
      <c r="Z627" s="429">
        <v>0.1123</v>
      </c>
      <c r="AA627" s="429"/>
      <c r="AB627" s="429"/>
      <c r="AC627" s="429"/>
      <c r="AD627" s="429"/>
      <c r="AE627" s="429"/>
      <c r="AF627" s="429"/>
      <c r="AG627" s="429"/>
      <c r="AH627" s="429"/>
      <c r="AI627" s="429"/>
      <c r="AJ627" s="429"/>
      <c r="AK627" s="429"/>
      <c r="AL627" s="429"/>
      <c r="AM627" s="429"/>
      <c r="AN627" s="429"/>
      <c r="AO627" s="429"/>
      <c r="AP627" s="429" t="s">
        <v>343</v>
      </c>
      <c r="AQ627" s="422" t="s">
        <v>1162</v>
      </c>
      <c r="AR627" s="422"/>
      <c r="AS627" s="422"/>
      <c r="AT627" s="422" t="s">
        <v>353</v>
      </c>
    </row>
    <row r="628" spans="1:46" ht="40.15" customHeight="1">
      <c r="A628" s="423">
        <f>IF(C628="",0,MAX($A$5:A627)+1)</f>
        <v>596</v>
      </c>
      <c r="B628" s="413">
        <v>50</v>
      </c>
      <c r="C628" s="427" t="s">
        <v>1163</v>
      </c>
      <c r="D628" s="422" t="s">
        <v>25</v>
      </c>
      <c r="E628" s="429">
        <v>0.43140000000000001</v>
      </c>
      <c r="F628" s="429"/>
      <c r="G628" s="429"/>
      <c r="H628" s="328">
        <f t="shared" si="48"/>
        <v>0</v>
      </c>
      <c r="I628" s="329">
        <f t="shared" si="49"/>
        <v>0.43140000000000001</v>
      </c>
      <c r="J628" s="329">
        <f t="shared" si="50"/>
        <v>0.43140000000000001</v>
      </c>
      <c r="K628" s="329" t="str">
        <f t="shared" si="51"/>
        <v xml:space="preserve">DGD, </v>
      </c>
      <c r="L628" s="429"/>
      <c r="M628" s="429"/>
      <c r="N628" s="429"/>
      <c r="O628" s="429"/>
      <c r="P628" s="429"/>
      <c r="Q628" s="333"/>
      <c r="R628" s="333"/>
      <c r="S628" s="429"/>
      <c r="T628" s="429"/>
      <c r="U628" s="429"/>
      <c r="V628" s="429"/>
      <c r="W628" s="429"/>
      <c r="X628" s="429"/>
      <c r="Y628" s="429"/>
      <c r="Z628" s="429"/>
      <c r="AA628" s="429"/>
      <c r="AB628" s="429"/>
      <c r="AC628" s="429"/>
      <c r="AD628" s="429"/>
      <c r="AE628" s="429"/>
      <c r="AF628" s="429"/>
      <c r="AG628" s="429"/>
      <c r="AH628" s="429">
        <v>0.43140000000000001</v>
      </c>
      <c r="AI628" s="429"/>
      <c r="AJ628" s="429"/>
      <c r="AK628" s="429"/>
      <c r="AL628" s="429"/>
      <c r="AM628" s="429"/>
      <c r="AN628" s="429"/>
      <c r="AO628" s="429"/>
      <c r="AP628" s="429" t="s">
        <v>343</v>
      </c>
      <c r="AQ628" s="422" t="s">
        <v>1164</v>
      </c>
      <c r="AR628" s="422"/>
      <c r="AS628" s="422"/>
      <c r="AT628" s="422" t="s">
        <v>353</v>
      </c>
    </row>
    <row r="629" spans="1:46" ht="22.15" customHeight="1">
      <c r="A629" s="423">
        <f>IF(C629="",0,MAX($A$5:A628)+1)</f>
        <v>597</v>
      </c>
      <c r="B629" s="413">
        <v>59</v>
      </c>
      <c r="C629" s="427" t="s">
        <v>1165</v>
      </c>
      <c r="D629" s="422" t="s">
        <v>25</v>
      </c>
      <c r="E629" s="429">
        <v>0.47439999999999999</v>
      </c>
      <c r="F629" s="429"/>
      <c r="G629" s="429"/>
      <c r="H629" s="328">
        <f t="shared" si="48"/>
        <v>0</v>
      </c>
      <c r="I629" s="329">
        <f t="shared" si="49"/>
        <v>0.47439999999999999</v>
      </c>
      <c r="J629" s="329">
        <f t="shared" si="50"/>
        <v>0.47439999999999999</v>
      </c>
      <c r="K629" s="329" t="str">
        <f t="shared" si="51"/>
        <v xml:space="preserve">CSD, </v>
      </c>
      <c r="L629" s="429"/>
      <c r="M629" s="429"/>
      <c r="N629" s="429"/>
      <c r="O629" s="429"/>
      <c r="P629" s="429"/>
      <c r="Q629" s="333"/>
      <c r="R629" s="333"/>
      <c r="S629" s="429"/>
      <c r="T629" s="429"/>
      <c r="U629" s="429"/>
      <c r="V629" s="429"/>
      <c r="W629" s="429"/>
      <c r="X629" s="429"/>
      <c r="Y629" s="429"/>
      <c r="Z629" s="429"/>
      <c r="AA629" s="429"/>
      <c r="AB629" s="429"/>
      <c r="AC629" s="429"/>
      <c r="AD629" s="429"/>
      <c r="AE629" s="429"/>
      <c r="AF629" s="429"/>
      <c r="AG629" s="429"/>
      <c r="AH629" s="429"/>
      <c r="AI629" s="429"/>
      <c r="AJ629" s="429"/>
      <c r="AK629" s="429"/>
      <c r="AL629" s="429">
        <v>0.47439999999999999</v>
      </c>
      <c r="AM629" s="429"/>
      <c r="AN629" s="429"/>
      <c r="AO629" s="429"/>
      <c r="AP629" s="429" t="s">
        <v>343</v>
      </c>
      <c r="AQ629" s="352" t="s">
        <v>344</v>
      </c>
      <c r="AR629" s="422"/>
      <c r="AS629" s="422"/>
      <c r="AT629" s="446" t="s">
        <v>345</v>
      </c>
    </row>
    <row r="630" spans="1:46" ht="22.15" customHeight="1">
      <c r="A630" s="423">
        <f>IF(C630="",0,MAX($A$5:A629)+1)</f>
        <v>598</v>
      </c>
      <c r="B630" s="413">
        <v>4</v>
      </c>
      <c r="C630" s="427" t="s">
        <v>1166</v>
      </c>
      <c r="D630" s="422" t="s">
        <v>25</v>
      </c>
      <c r="E630" s="429">
        <v>0.16400000000000001</v>
      </c>
      <c r="F630" s="429"/>
      <c r="G630" s="429"/>
      <c r="H630" s="328">
        <f t="shared" si="48"/>
        <v>0</v>
      </c>
      <c r="I630" s="329">
        <f t="shared" si="49"/>
        <v>0.16400000000000001</v>
      </c>
      <c r="J630" s="329">
        <f t="shared" si="50"/>
        <v>0.16400000000000001</v>
      </c>
      <c r="K630" s="329" t="str">
        <f t="shared" si="51"/>
        <v xml:space="preserve">HNK, </v>
      </c>
      <c r="L630" s="429"/>
      <c r="M630" s="429"/>
      <c r="N630" s="429"/>
      <c r="O630" s="429">
        <v>0.16400000000000001</v>
      </c>
      <c r="P630" s="429"/>
      <c r="Q630" s="429"/>
      <c r="R630" s="429"/>
      <c r="S630" s="429"/>
      <c r="T630" s="429"/>
      <c r="U630" s="429"/>
      <c r="V630" s="429"/>
      <c r="W630" s="429"/>
      <c r="X630" s="429"/>
      <c r="Y630" s="429"/>
      <c r="Z630" s="429"/>
      <c r="AA630" s="429"/>
      <c r="AB630" s="429"/>
      <c r="AC630" s="429"/>
      <c r="AD630" s="429"/>
      <c r="AE630" s="429"/>
      <c r="AF630" s="429"/>
      <c r="AG630" s="429"/>
      <c r="AH630" s="429"/>
      <c r="AI630" s="429"/>
      <c r="AJ630" s="429"/>
      <c r="AK630" s="429"/>
      <c r="AL630" s="429"/>
      <c r="AM630" s="429"/>
      <c r="AN630" s="429"/>
      <c r="AO630" s="429"/>
      <c r="AP630" s="429" t="s">
        <v>350</v>
      </c>
      <c r="AQ630" s="422"/>
      <c r="AR630" s="422"/>
      <c r="AS630" s="422"/>
      <c r="AT630" s="422" t="s">
        <v>345</v>
      </c>
    </row>
    <row r="631" spans="1:46" ht="22.15" customHeight="1">
      <c r="A631" s="423">
        <f>IF(C631="",0,MAX($A$5:A630)+1)</f>
        <v>599</v>
      </c>
      <c r="B631" s="413">
        <v>10</v>
      </c>
      <c r="C631" s="357" t="s">
        <v>1167</v>
      </c>
      <c r="D631" s="422" t="s">
        <v>25</v>
      </c>
      <c r="E631" s="329">
        <v>1.05</v>
      </c>
      <c r="F631" s="329"/>
      <c r="G631" s="329"/>
      <c r="H631" s="328">
        <f t="shared" si="48"/>
        <v>0</v>
      </c>
      <c r="I631" s="329">
        <f t="shared" si="49"/>
        <v>1.05</v>
      </c>
      <c r="J631" s="329">
        <f t="shared" si="50"/>
        <v>1.05</v>
      </c>
      <c r="K631" s="329" t="str">
        <f t="shared" si="51"/>
        <v xml:space="preserve">ONT, CSD, </v>
      </c>
      <c r="L631" s="329"/>
      <c r="M631" s="334"/>
      <c r="N631" s="334"/>
      <c r="O631" s="334"/>
      <c r="P631" s="334"/>
      <c r="Q631" s="333"/>
      <c r="R631" s="333"/>
      <c r="S631" s="334"/>
      <c r="T631" s="334"/>
      <c r="U631" s="334"/>
      <c r="V631" s="334"/>
      <c r="W631" s="334"/>
      <c r="X631" s="334">
        <v>0.06</v>
      </c>
      <c r="Y631" s="334"/>
      <c r="Z631" s="334"/>
      <c r="AA631" s="334"/>
      <c r="AB631" s="334"/>
      <c r="AC631" s="334"/>
      <c r="AD631" s="334"/>
      <c r="AE631" s="334"/>
      <c r="AF631" s="334"/>
      <c r="AG631" s="334"/>
      <c r="AH631" s="334"/>
      <c r="AI631" s="334"/>
      <c r="AJ631" s="334"/>
      <c r="AK631" s="334"/>
      <c r="AL631" s="334">
        <v>0.99</v>
      </c>
      <c r="AM631" s="334"/>
      <c r="AN631" s="429"/>
      <c r="AO631" s="429"/>
      <c r="AP631" s="329" t="s">
        <v>355</v>
      </c>
      <c r="AQ631" s="422"/>
      <c r="AR631" s="422"/>
      <c r="AS631" s="422"/>
      <c r="AT631" s="446" t="s">
        <v>345</v>
      </c>
    </row>
    <row r="632" spans="1:46" ht="22.15" customHeight="1">
      <c r="A632" s="423">
        <f>IF(C632="",0,MAX($A$5:A631)+1)</f>
        <v>600</v>
      </c>
      <c r="B632" s="413">
        <v>7</v>
      </c>
      <c r="C632" s="427" t="s">
        <v>1168</v>
      </c>
      <c r="D632" s="422" t="s">
        <v>25</v>
      </c>
      <c r="E632" s="429">
        <v>0.68769999999999998</v>
      </c>
      <c r="F632" s="429">
        <v>0.31890000000000002</v>
      </c>
      <c r="G632" s="429"/>
      <c r="H632" s="328">
        <f t="shared" si="48"/>
        <v>0</v>
      </c>
      <c r="I632" s="329">
        <f t="shared" si="49"/>
        <v>0.68769999999999998</v>
      </c>
      <c r="J632" s="329">
        <f t="shared" si="50"/>
        <v>0.36880000000000002</v>
      </c>
      <c r="K632" s="329" t="str">
        <f t="shared" si="51"/>
        <v xml:space="preserve">CLN, DGD, DBV, </v>
      </c>
      <c r="L632" s="429"/>
      <c r="M632" s="429"/>
      <c r="N632" s="429"/>
      <c r="O632" s="429"/>
      <c r="P632" s="429">
        <v>0.1396</v>
      </c>
      <c r="Q632" s="358"/>
      <c r="R632" s="358"/>
      <c r="S632" s="429"/>
      <c r="T632" s="429"/>
      <c r="U632" s="429"/>
      <c r="V632" s="429"/>
      <c r="W632" s="429"/>
      <c r="X632" s="429"/>
      <c r="Y632" s="429"/>
      <c r="Z632" s="429"/>
      <c r="AA632" s="429"/>
      <c r="AB632" s="429"/>
      <c r="AC632" s="429"/>
      <c r="AD632" s="429"/>
      <c r="AE632" s="429"/>
      <c r="AF632" s="429"/>
      <c r="AG632" s="429"/>
      <c r="AH632" s="429">
        <v>0.1845</v>
      </c>
      <c r="AI632" s="429"/>
      <c r="AJ632" s="429"/>
      <c r="AK632" s="429"/>
      <c r="AL632" s="429"/>
      <c r="AM632" s="429"/>
      <c r="AN632" s="429">
        <v>4.4699999999999997E-2</v>
      </c>
      <c r="AO632" s="429"/>
      <c r="AP632" s="429" t="s">
        <v>360</v>
      </c>
      <c r="AQ632" s="422"/>
      <c r="AR632" s="422"/>
      <c r="AS632" s="422"/>
      <c r="AT632" s="422" t="s">
        <v>345</v>
      </c>
    </row>
    <row r="633" spans="1:46" ht="40.15" customHeight="1">
      <c r="A633" s="423">
        <f>IF(C633="",0,MAX($A$5:A632)+1)</f>
        <v>601</v>
      </c>
      <c r="B633" s="415"/>
      <c r="C633" s="363" t="s">
        <v>1169</v>
      </c>
      <c r="D633" s="446" t="s">
        <v>25</v>
      </c>
      <c r="E633" s="329">
        <v>2.44</v>
      </c>
      <c r="F633" s="329"/>
      <c r="G633" s="329">
        <v>2.44</v>
      </c>
      <c r="H633" s="328">
        <f t="shared" si="48"/>
        <v>0</v>
      </c>
      <c r="I633" s="329">
        <f t="shared" si="49"/>
        <v>2.44</v>
      </c>
      <c r="J633" s="329">
        <f t="shared" si="50"/>
        <v>2.44</v>
      </c>
      <c r="K633" s="329" t="str">
        <f t="shared" si="51"/>
        <v xml:space="preserve">RPH, </v>
      </c>
      <c r="L633" s="329"/>
      <c r="M633" s="358"/>
      <c r="N633" s="358"/>
      <c r="O633" s="329"/>
      <c r="P633" s="358"/>
      <c r="Q633" s="429"/>
      <c r="R633" s="358"/>
      <c r="S633" s="358"/>
      <c r="T633" s="358"/>
      <c r="U633" s="358">
        <v>2.44</v>
      </c>
      <c r="V633" s="358"/>
      <c r="W633" s="358"/>
      <c r="X633" s="358"/>
      <c r="Y633" s="358"/>
      <c r="Z633" s="358"/>
      <c r="AA633" s="358"/>
      <c r="AB633" s="358"/>
      <c r="AC633" s="358"/>
      <c r="AD633" s="358"/>
      <c r="AE633" s="358"/>
      <c r="AF633" s="358"/>
      <c r="AG633" s="358"/>
      <c r="AH633" s="358"/>
      <c r="AI633" s="358"/>
      <c r="AJ633" s="358"/>
      <c r="AK633" s="358"/>
      <c r="AL633" s="358"/>
      <c r="AM633" s="358"/>
      <c r="AN633" s="358"/>
      <c r="AO633" s="358"/>
      <c r="AP633" s="329" t="s">
        <v>364</v>
      </c>
      <c r="AQ633" s="422"/>
      <c r="AR633" s="422"/>
      <c r="AS633" s="422"/>
      <c r="AT633" s="384" t="s">
        <v>353</v>
      </c>
    </row>
    <row r="634" spans="1:46" ht="22.15" customHeight="1">
      <c r="A634" s="423">
        <f>IF(C634="",0,MAX($A$5:A633)+1)</f>
        <v>602</v>
      </c>
      <c r="B634" s="422">
        <v>6</v>
      </c>
      <c r="C634" s="427" t="s">
        <v>1170</v>
      </c>
      <c r="D634" s="422" t="s">
        <v>25</v>
      </c>
      <c r="E634" s="429">
        <v>8.77E-2</v>
      </c>
      <c r="F634" s="429"/>
      <c r="G634" s="429"/>
      <c r="H634" s="328">
        <f t="shared" si="48"/>
        <v>0</v>
      </c>
      <c r="I634" s="329">
        <f t="shared" si="49"/>
        <v>8.77E-2</v>
      </c>
      <c r="J634" s="329">
        <f t="shared" si="50"/>
        <v>8.77E-2</v>
      </c>
      <c r="K634" s="329" t="str">
        <f t="shared" si="51"/>
        <v xml:space="preserve">HNK, RSN, </v>
      </c>
      <c r="L634" s="429"/>
      <c r="M634" s="429"/>
      <c r="N634" s="429"/>
      <c r="O634" s="429">
        <v>5.1799999999999999E-2</v>
      </c>
      <c r="P634" s="429"/>
      <c r="Q634" s="358"/>
      <c r="R634" s="358">
        <v>3.5900000000000001E-2</v>
      </c>
      <c r="S634" s="429"/>
      <c r="T634" s="429"/>
      <c r="U634" s="429"/>
      <c r="V634" s="429"/>
      <c r="W634" s="429"/>
      <c r="X634" s="429"/>
      <c r="Y634" s="429"/>
      <c r="Z634" s="429"/>
      <c r="AA634" s="429"/>
      <c r="AB634" s="429"/>
      <c r="AC634" s="429"/>
      <c r="AD634" s="429"/>
      <c r="AE634" s="429"/>
      <c r="AF634" s="429"/>
      <c r="AG634" s="429"/>
      <c r="AH634" s="429"/>
      <c r="AI634" s="429"/>
      <c r="AJ634" s="429"/>
      <c r="AK634" s="429"/>
      <c r="AL634" s="429"/>
      <c r="AM634" s="429"/>
      <c r="AN634" s="429"/>
      <c r="AO634" s="429"/>
      <c r="AP634" s="429" t="s">
        <v>364</v>
      </c>
      <c r="AQ634" s="422"/>
      <c r="AR634" s="422"/>
      <c r="AS634" s="422"/>
      <c r="AT634" s="422" t="s">
        <v>345</v>
      </c>
    </row>
    <row r="635" spans="1:46" ht="22.15" customHeight="1">
      <c r="A635" s="423">
        <f>IF(C635="",0,MAX($A$5:A634)+1)</f>
        <v>603</v>
      </c>
      <c r="B635" s="413">
        <v>15</v>
      </c>
      <c r="C635" s="427" t="s">
        <v>1171</v>
      </c>
      <c r="D635" s="422" t="s">
        <v>25</v>
      </c>
      <c r="E635" s="429">
        <v>0.26350000000000001</v>
      </c>
      <c r="F635" s="429">
        <v>0.26350000000000001</v>
      </c>
      <c r="G635" s="429"/>
      <c r="H635" s="328">
        <f t="shared" si="48"/>
        <v>0</v>
      </c>
      <c r="I635" s="329">
        <f t="shared" si="49"/>
        <v>0.26350000000000001</v>
      </c>
      <c r="J635" s="329">
        <f t="shared" si="50"/>
        <v>0</v>
      </c>
      <c r="K635" s="329" t="str">
        <f t="shared" si="51"/>
        <v/>
      </c>
      <c r="L635" s="429"/>
      <c r="M635" s="429"/>
      <c r="N635" s="429"/>
      <c r="O635" s="429"/>
      <c r="P635" s="429"/>
      <c r="Q635" s="429"/>
      <c r="R635" s="358"/>
      <c r="S635" s="429"/>
      <c r="T635" s="429"/>
      <c r="U635" s="429"/>
      <c r="V635" s="429"/>
      <c r="W635" s="429"/>
      <c r="X635" s="429"/>
      <c r="Y635" s="429"/>
      <c r="Z635" s="429"/>
      <c r="AA635" s="429"/>
      <c r="AB635" s="429"/>
      <c r="AC635" s="429"/>
      <c r="AD635" s="429"/>
      <c r="AE635" s="429"/>
      <c r="AF635" s="429"/>
      <c r="AG635" s="429"/>
      <c r="AH635" s="429"/>
      <c r="AI635" s="429"/>
      <c r="AJ635" s="429"/>
      <c r="AK635" s="429"/>
      <c r="AL635" s="429"/>
      <c r="AM635" s="429"/>
      <c r="AN635" s="429"/>
      <c r="AO635" s="429"/>
      <c r="AP635" s="429" t="s">
        <v>366</v>
      </c>
      <c r="AQ635" s="422"/>
      <c r="AR635" s="422"/>
      <c r="AS635" s="422"/>
      <c r="AT635" s="422" t="s">
        <v>345</v>
      </c>
    </row>
    <row r="636" spans="1:46" ht="22.15" customHeight="1">
      <c r="A636" s="423">
        <f>IF(C636="",0,MAX($A$5:A635)+1)</f>
        <v>604</v>
      </c>
      <c r="B636" s="423">
        <v>35</v>
      </c>
      <c r="C636" s="332" t="s">
        <v>1172</v>
      </c>
      <c r="D636" s="423" t="s">
        <v>25</v>
      </c>
      <c r="E636" s="429">
        <v>0.39290000000000003</v>
      </c>
      <c r="F636" s="429"/>
      <c r="G636" s="429"/>
      <c r="H636" s="328">
        <f t="shared" si="48"/>
        <v>0</v>
      </c>
      <c r="I636" s="329">
        <f t="shared" si="49"/>
        <v>0.39290000000000003</v>
      </c>
      <c r="J636" s="329">
        <f t="shared" si="50"/>
        <v>0.39290000000000003</v>
      </c>
      <c r="K636" s="329" t="str">
        <f t="shared" si="51"/>
        <v xml:space="preserve">LUK, DGT, SON, </v>
      </c>
      <c r="L636" s="429"/>
      <c r="M636" s="429">
        <v>0.34</v>
      </c>
      <c r="N636" s="429"/>
      <c r="O636" s="429"/>
      <c r="P636" s="429"/>
      <c r="Q636" s="429"/>
      <c r="R636" s="358"/>
      <c r="S636" s="429"/>
      <c r="T636" s="429"/>
      <c r="U636" s="429"/>
      <c r="V636" s="429"/>
      <c r="W636" s="429"/>
      <c r="X636" s="429"/>
      <c r="Y636" s="429"/>
      <c r="Z636" s="429"/>
      <c r="AA636" s="429"/>
      <c r="AB636" s="429"/>
      <c r="AC636" s="429">
        <v>0.02</v>
      </c>
      <c r="AD636" s="429"/>
      <c r="AE636" s="429"/>
      <c r="AF636" s="429"/>
      <c r="AG636" s="429"/>
      <c r="AH636" s="429"/>
      <c r="AI636" s="429"/>
      <c r="AJ636" s="429"/>
      <c r="AK636" s="429">
        <v>3.2899999999999999E-2</v>
      </c>
      <c r="AL636" s="429"/>
      <c r="AM636" s="429"/>
      <c r="AN636" s="429"/>
      <c r="AO636" s="429"/>
      <c r="AP636" s="429" t="s">
        <v>368</v>
      </c>
      <c r="AQ636" s="384" t="s">
        <v>1173</v>
      </c>
      <c r="AR636" s="422"/>
      <c r="AS636" s="422"/>
      <c r="AT636" s="422" t="s">
        <v>345</v>
      </c>
    </row>
    <row r="637" spans="1:46" ht="22.15" customHeight="1">
      <c r="A637" s="423">
        <f>IF(C637="",0,MAX($A$5:A636)+1)</f>
        <v>605</v>
      </c>
      <c r="B637" s="415"/>
      <c r="C637" s="336" t="s">
        <v>1174</v>
      </c>
      <c r="D637" s="337" t="s">
        <v>25</v>
      </c>
      <c r="E637" s="429">
        <v>0.1</v>
      </c>
      <c r="F637" s="338"/>
      <c r="G637" s="429">
        <v>0.1</v>
      </c>
      <c r="H637" s="328">
        <f t="shared" si="48"/>
        <v>0</v>
      </c>
      <c r="I637" s="329">
        <f t="shared" si="49"/>
        <v>0.1</v>
      </c>
      <c r="J637" s="329">
        <f t="shared" si="50"/>
        <v>0.1</v>
      </c>
      <c r="K637" s="329" t="str">
        <f t="shared" si="51"/>
        <v xml:space="preserve">RSN, </v>
      </c>
      <c r="L637" s="329"/>
      <c r="M637" s="334"/>
      <c r="N637" s="334"/>
      <c r="O637" s="334"/>
      <c r="P637" s="334"/>
      <c r="Q637" s="429"/>
      <c r="R637" s="358">
        <v>0.1</v>
      </c>
      <c r="S637" s="334"/>
      <c r="T637" s="334"/>
      <c r="U637" s="334"/>
      <c r="V637" s="334"/>
      <c r="W637" s="334"/>
      <c r="X637" s="334"/>
      <c r="Y637" s="334"/>
      <c r="Z637" s="334"/>
      <c r="AA637" s="334"/>
      <c r="AB637" s="334"/>
      <c r="AC637" s="334"/>
      <c r="AD637" s="334"/>
      <c r="AE637" s="334"/>
      <c r="AF637" s="334"/>
      <c r="AG637" s="334"/>
      <c r="AH637" s="334"/>
      <c r="AI637" s="334"/>
      <c r="AJ637" s="334"/>
      <c r="AK637" s="334"/>
      <c r="AL637" s="334"/>
      <c r="AM637" s="334"/>
      <c r="AN637" s="429"/>
      <c r="AO637" s="429"/>
      <c r="AP637" s="429" t="s">
        <v>375</v>
      </c>
      <c r="AQ637" s="422"/>
      <c r="AR637" s="422"/>
      <c r="AS637" s="422"/>
      <c r="AT637" s="384" t="s">
        <v>353</v>
      </c>
    </row>
    <row r="638" spans="1:46" ht="22.15" customHeight="1">
      <c r="A638" s="423">
        <f>IF(C638="",0,MAX($A$5:A637)+1)</f>
        <v>606</v>
      </c>
      <c r="B638" s="413">
        <v>1</v>
      </c>
      <c r="C638" s="427" t="s">
        <v>1175</v>
      </c>
      <c r="D638" s="422" t="s">
        <v>25</v>
      </c>
      <c r="E638" s="429">
        <v>1.4378</v>
      </c>
      <c r="F638" s="429">
        <v>0.4294</v>
      </c>
      <c r="G638" s="429"/>
      <c r="H638" s="328">
        <f t="shared" si="48"/>
        <v>0</v>
      </c>
      <c r="I638" s="329">
        <f t="shared" si="49"/>
        <v>1.4378</v>
      </c>
      <c r="J638" s="329">
        <f t="shared" si="50"/>
        <v>1.0084</v>
      </c>
      <c r="K638" s="329" t="str">
        <f t="shared" si="51"/>
        <v xml:space="preserve">HNK, DGT, </v>
      </c>
      <c r="L638" s="429"/>
      <c r="M638" s="429"/>
      <c r="N638" s="429"/>
      <c r="O638" s="429">
        <v>0.73839999999999995</v>
      </c>
      <c r="P638" s="429"/>
      <c r="Q638" s="429"/>
      <c r="R638" s="429"/>
      <c r="S638" s="429"/>
      <c r="T638" s="429"/>
      <c r="U638" s="429"/>
      <c r="V638" s="429"/>
      <c r="W638" s="429"/>
      <c r="X638" s="429"/>
      <c r="Y638" s="429"/>
      <c r="Z638" s="429"/>
      <c r="AA638" s="429"/>
      <c r="AB638" s="429"/>
      <c r="AC638" s="429">
        <v>0.27</v>
      </c>
      <c r="AD638" s="429"/>
      <c r="AE638" s="429"/>
      <c r="AF638" s="429"/>
      <c r="AG638" s="429"/>
      <c r="AH638" s="429"/>
      <c r="AI638" s="429"/>
      <c r="AJ638" s="429"/>
      <c r="AK638" s="429"/>
      <c r="AL638" s="429"/>
      <c r="AM638" s="429"/>
      <c r="AN638" s="429"/>
      <c r="AO638" s="429"/>
      <c r="AP638" s="429" t="s">
        <v>375</v>
      </c>
      <c r="AQ638" s="422"/>
      <c r="AR638" s="422"/>
      <c r="AS638" s="422"/>
      <c r="AT638" s="446" t="s">
        <v>345</v>
      </c>
    </row>
    <row r="639" spans="1:46" ht="22.15" customHeight="1">
      <c r="A639" s="423">
        <f>IF(C639="",0,MAX($A$5:A638)+1)</f>
        <v>607</v>
      </c>
      <c r="B639" s="415"/>
      <c r="C639" s="363" t="s">
        <v>1176</v>
      </c>
      <c r="D639" s="446" t="s">
        <v>25</v>
      </c>
      <c r="E639" s="329">
        <v>0.1</v>
      </c>
      <c r="F639" s="329"/>
      <c r="G639" s="329">
        <v>0.1</v>
      </c>
      <c r="H639" s="328">
        <f t="shared" si="48"/>
        <v>0</v>
      </c>
      <c r="I639" s="329">
        <f t="shared" si="49"/>
        <v>0.1</v>
      </c>
      <c r="J639" s="329">
        <f t="shared" si="50"/>
        <v>0.1</v>
      </c>
      <c r="K639" s="329" t="str">
        <f t="shared" si="51"/>
        <v xml:space="preserve">LUK, </v>
      </c>
      <c r="L639" s="329"/>
      <c r="M639" s="358">
        <v>0.1</v>
      </c>
      <c r="N639" s="358"/>
      <c r="O639" s="329"/>
      <c r="P639" s="358"/>
      <c r="Q639" s="358"/>
      <c r="R639" s="358"/>
      <c r="S639" s="358"/>
      <c r="T639" s="358"/>
      <c r="U639" s="358"/>
      <c r="V639" s="358"/>
      <c r="W639" s="358"/>
      <c r="X639" s="358"/>
      <c r="Y639" s="358"/>
      <c r="Z639" s="358"/>
      <c r="AA639" s="358"/>
      <c r="AB639" s="358"/>
      <c r="AC639" s="358"/>
      <c r="AD639" s="358"/>
      <c r="AE639" s="358"/>
      <c r="AF639" s="358"/>
      <c r="AG639" s="358"/>
      <c r="AH639" s="358"/>
      <c r="AI639" s="358"/>
      <c r="AJ639" s="358"/>
      <c r="AK639" s="358"/>
      <c r="AL639" s="358"/>
      <c r="AM639" s="358"/>
      <c r="AN639" s="358"/>
      <c r="AO639" s="358"/>
      <c r="AP639" s="329" t="s">
        <v>378</v>
      </c>
      <c r="AQ639" s="422"/>
      <c r="AR639" s="422"/>
      <c r="AS639" s="422"/>
      <c r="AT639" s="423" t="s">
        <v>353</v>
      </c>
    </row>
    <row r="640" spans="1:46" ht="22.15" customHeight="1">
      <c r="A640" s="423">
        <f>IF(C640="",0,MAX($A$5:A639)+1)</f>
        <v>608</v>
      </c>
      <c r="B640" s="413">
        <v>9</v>
      </c>
      <c r="C640" s="427" t="s">
        <v>1177</v>
      </c>
      <c r="D640" s="422" t="s">
        <v>25</v>
      </c>
      <c r="E640" s="429">
        <v>0.1087</v>
      </c>
      <c r="F640" s="429"/>
      <c r="G640" s="429"/>
      <c r="H640" s="328">
        <f t="shared" si="48"/>
        <v>0</v>
      </c>
      <c r="I640" s="329">
        <f t="shared" si="49"/>
        <v>0.1087</v>
      </c>
      <c r="J640" s="329">
        <f t="shared" si="50"/>
        <v>0.1087</v>
      </c>
      <c r="K640" s="329" t="str">
        <f t="shared" si="51"/>
        <v xml:space="preserve">CSD, </v>
      </c>
      <c r="L640" s="429"/>
      <c r="M640" s="429"/>
      <c r="N640" s="429"/>
      <c r="O640" s="429"/>
      <c r="P640" s="429"/>
      <c r="Q640" s="358"/>
      <c r="R640" s="358"/>
      <c r="S640" s="429"/>
      <c r="T640" s="429"/>
      <c r="U640" s="429"/>
      <c r="V640" s="429"/>
      <c r="W640" s="429"/>
      <c r="X640" s="429"/>
      <c r="Y640" s="429"/>
      <c r="Z640" s="429"/>
      <c r="AA640" s="429"/>
      <c r="AB640" s="429"/>
      <c r="AC640" s="429"/>
      <c r="AD640" s="429"/>
      <c r="AE640" s="429"/>
      <c r="AF640" s="429"/>
      <c r="AG640" s="429"/>
      <c r="AH640" s="429"/>
      <c r="AI640" s="429"/>
      <c r="AJ640" s="429"/>
      <c r="AK640" s="429"/>
      <c r="AL640" s="429">
        <v>0.1087</v>
      </c>
      <c r="AM640" s="429"/>
      <c r="AN640" s="429"/>
      <c r="AO640" s="429"/>
      <c r="AP640" s="429" t="s">
        <v>378</v>
      </c>
      <c r="AQ640" s="422"/>
      <c r="AR640" s="422"/>
      <c r="AS640" s="422"/>
      <c r="AT640" s="422" t="s">
        <v>345</v>
      </c>
    </row>
    <row r="641" spans="1:46" s="370" customFormat="1" ht="22.15" customHeight="1">
      <c r="A641" s="365" t="s">
        <v>1178</v>
      </c>
      <c r="B641" s="366"/>
      <c r="C641" s="367" t="s">
        <v>1179</v>
      </c>
      <c r="D641" s="368"/>
      <c r="E641" s="369"/>
      <c r="F641" s="369"/>
      <c r="G641" s="369"/>
      <c r="H641" s="328">
        <f t="shared" si="48"/>
        <v>0</v>
      </c>
      <c r="I641" s="329">
        <f t="shared" si="49"/>
        <v>0</v>
      </c>
      <c r="J641" s="329">
        <f t="shared" si="50"/>
        <v>0</v>
      </c>
      <c r="K641" s="329" t="str">
        <f t="shared" si="51"/>
        <v/>
      </c>
      <c r="L641" s="369"/>
      <c r="M641" s="369"/>
      <c r="N641" s="369"/>
      <c r="O641" s="369"/>
      <c r="P641" s="369"/>
      <c r="Q641" s="369"/>
      <c r="R641" s="369"/>
      <c r="S641" s="369"/>
      <c r="T641" s="369"/>
      <c r="U641" s="369"/>
      <c r="V641" s="369"/>
      <c r="W641" s="369"/>
      <c r="X641" s="369"/>
      <c r="Y641" s="369"/>
      <c r="Z641" s="369"/>
      <c r="AA641" s="369"/>
      <c r="AB641" s="369"/>
      <c r="AC641" s="369"/>
      <c r="AD641" s="369"/>
      <c r="AE641" s="369"/>
      <c r="AF641" s="369"/>
      <c r="AG641" s="369"/>
      <c r="AH641" s="369"/>
      <c r="AI641" s="369"/>
      <c r="AJ641" s="369"/>
      <c r="AK641" s="369"/>
      <c r="AL641" s="369"/>
      <c r="AM641" s="369"/>
      <c r="AN641" s="369"/>
      <c r="AO641" s="369"/>
      <c r="AP641" s="369"/>
      <c r="AQ641" s="368"/>
      <c r="AR641" s="368"/>
      <c r="AS641" s="368"/>
      <c r="AT641" s="368"/>
    </row>
    <row r="642" spans="1:46" ht="22.15" customHeight="1">
      <c r="A642" s="423">
        <f>IF(C642="",0,MAX($A$5:A641)+1)</f>
        <v>609</v>
      </c>
      <c r="B642" s="413">
        <v>90</v>
      </c>
      <c r="C642" s="427" t="s">
        <v>1180</v>
      </c>
      <c r="D642" s="422" t="s">
        <v>101</v>
      </c>
      <c r="E642" s="429">
        <v>0.61450000000000005</v>
      </c>
      <c r="F642" s="429"/>
      <c r="G642" s="429"/>
      <c r="H642" s="328">
        <f t="shared" si="48"/>
        <v>0</v>
      </c>
      <c r="I642" s="329">
        <f t="shared" si="49"/>
        <v>0.61450000000000005</v>
      </c>
      <c r="J642" s="329">
        <f t="shared" si="50"/>
        <v>0.61450000000000005</v>
      </c>
      <c r="K642" s="329" t="str">
        <f t="shared" si="51"/>
        <v xml:space="preserve">HNK, </v>
      </c>
      <c r="L642" s="429"/>
      <c r="M642" s="429"/>
      <c r="N642" s="429"/>
      <c r="O642" s="429">
        <v>0.61450000000000005</v>
      </c>
      <c r="P642" s="429"/>
      <c r="Q642" s="334"/>
      <c r="R642" s="334"/>
      <c r="S642" s="429"/>
      <c r="T642" s="429"/>
      <c r="U642" s="429"/>
      <c r="V642" s="429"/>
      <c r="W642" s="429"/>
      <c r="X642" s="429"/>
      <c r="Y642" s="429"/>
      <c r="Z642" s="429"/>
      <c r="AA642" s="429"/>
      <c r="AB642" s="429"/>
      <c r="AC642" s="429"/>
      <c r="AD642" s="429"/>
      <c r="AE642" s="429"/>
      <c r="AF642" s="429"/>
      <c r="AG642" s="429"/>
      <c r="AH642" s="429"/>
      <c r="AI642" s="429"/>
      <c r="AJ642" s="429"/>
      <c r="AK642" s="429"/>
      <c r="AL642" s="429"/>
      <c r="AM642" s="429"/>
      <c r="AN642" s="429"/>
      <c r="AO642" s="429"/>
      <c r="AP642" s="429" t="s">
        <v>343</v>
      </c>
      <c r="AQ642" s="422" t="s">
        <v>1181</v>
      </c>
      <c r="AR642" s="422"/>
      <c r="AS642" s="422"/>
      <c r="AT642" s="422" t="s">
        <v>345</v>
      </c>
    </row>
    <row r="643" spans="1:46" s="370" customFormat="1" ht="22.15" customHeight="1">
      <c r="A643" s="365" t="s">
        <v>1182</v>
      </c>
      <c r="B643" s="366"/>
      <c r="C643" s="367" t="s">
        <v>1183</v>
      </c>
      <c r="D643" s="368"/>
      <c r="E643" s="369"/>
      <c r="F643" s="369"/>
      <c r="G643" s="369"/>
      <c r="H643" s="328">
        <f t="shared" si="48"/>
        <v>0</v>
      </c>
      <c r="I643" s="329">
        <f t="shared" si="49"/>
        <v>0</v>
      </c>
      <c r="J643" s="329">
        <f t="shared" si="50"/>
        <v>0</v>
      </c>
      <c r="K643" s="329" t="str">
        <f t="shared" si="51"/>
        <v/>
      </c>
      <c r="L643" s="369"/>
      <c r="M643" s="369"/>
      <c r="N643" s="369"/>
      <c r="O643" s="369"/>
      <c r="P643" s="369"/>
      <c r="Q643" s="381"/>
      <c r="R643" s="381"/>
      <c r="S643" s="369"/>
      <c r="T643" s="369"/>
      <c r="U643" s="369"/>
      <c r="V643" s="369"/>
      <c r="W643" s="369"/>
      <c r="X643" s="369"/>
      <c r="Y643" s="369"/>
      <c r="Z643" s="369"/>
      <c r="AA643" s="369"/>
      <c r="AB643" s="369"/>
      <c r="AC643" s="369"/>
      <c r="AD643" s="369"/>
      <c r="AE643" s="369"/>
      <c r="AF643" s="369"/>
      <c r="AG643" s="369"/>
      <c r="AH643" s="369"/>
      <c r="AI643" s="369"/>
      <c r="AJ643" s="369"/>
      <c r="AK643" s="369"/>
      <c r="AL643" s="369"/>
      <c r="AM643" s="369"/>
      <c r="AN643" s="369"/>
      <c r="AO643" s="369"/>
      <c r="AP643" s="369"/>
      <c r="AQ643" s="368"/>
      <c r="AR643" s="368"/>
      <c r="AS643" s="368"/>
      <c r="AT643" s="368"/>
    </row>
    <row r="644" spans="1:46" ht="34.15" customHeight="1">
      <c r="A644" s="577">
        <f>IF(C644="",0,MAX($A$5:A643)+1)</f>
        <v>610</v>
      </c>
      <c r="B644" s="413">
        <v>13</v>
      </c>
      <c r="C644" s="582" t="s">
        <v>1184</v>
      </c>
      <c r="D644" s="583" t="s">
        <v>21</v>
      </c>
      <c r="E644" s="334">
        <v>72.910799999999995</v>
      </c>
      <c r="F644" s="329"/>
      <c r="G644" s="334">
        <v>72.910799999999995</v>
      </c>
      <c r="H644" s="328">
        <f t="shared" si="48"/>
        <v>0</v>
      </c>
      <c r="I644" s="329">
        <f t="shared" si="49"/>
        <v>72.910799999999995</v>
      </c>
      <c r="J644" s="329">
        <f t="shared" si="50"/>
        <v>72.910799999999995</v>
      </c>
      <c r="K644" s="329" t="str">
        <f t="shared" si="51"/>
        <v xml:space="preserve">HNK, RSN, RSM, CSD, </v>
      </c>
      <c r="L644" s="329"/>
      <c r="M644" s="334"/>
      <c r="N644" s="358"/>
      <c r="O644" s="358">
        <v>0.55259999999999998</v>
      </c>
      <c r="P644" s="358"/>
      <c r="Q644" s="333"/>
      <c r="R644" s="333">
        <v>17.9434</v>
      </c>
      <c r="S644" s="334"/>
      <c r="T644" s="334">
        <v>0.30780000000000002</v>
      </c>
      <c r="U644" s="358"/>
      <c r="V644" s="358"/>
      <c r="W644" s="358"/>
      <c r="X644" s="358"/>
      <c r="Y644" s="358"/>
      <c r="Z644" s="358"/>
      <c r="AA644" s="358"/>
      <c r="AB644" s="358"/>
      <c r="AC644" s="358"/>
      <c r="AD644" s="358"/>
      <c r="AE644" s="358"/>
      <c r="AF644" s="358"/>
      <c r="AG644" s="358"/>
      <c r="AH644" s="358"/>
      <c r="AI644" s="358"/>
      <c r="AJ644" s="358"/>
      <c r="AK644" s="358"/>
      <c r="AL644" s="334">
        <v>54.106999999999999</v>
      </c>
      <c r="AM644" s="334"/>
      <c r="AN644" s="358"/>
      <c r="AO644" s="358"/>
      <c r="AP644" s="334" t="s">
        <v>350</v>
      </c>
      <c r="AQ644" s="422" t="s">
        <v>1185</v>
      </c>
      <c r="AR644" s="391" t="s">
        <v>1186</v>
      </c>
      <c r="AS644" s="422"/>
      <c r="AT644" s="359" t="s">
        <v>353</v>
      </c>
    </row>
    <row r="645" spans="1:46" ht="26.45" customHeight="1">
      <c r="A645" s="578"/>
      <c r="B645" s="423"/>
      <c r="C645" s="582"/>
      <c r="D645" s="583"/>
      <c r="E645" s="429">
        <v>3.65</v>
      </c>
      <c r="F645" s="429"/>
      <c r="G645" s="429"/>
      <c r="H645" s="328">
        <f>I645-E645</f>
        <v>0</v>
      </c>
      <c r="I645" s="329">
        <f>J645+F645</f>
        <v>3.65</v>
      </c>
      <c r="J645" s="329">
        <f>SUM(L645:P645)+SUM(R645:AN645)</f>
        <v>3.65</v>
      </c>
      <c r="K645" s="329" t="str">
        <f>IF(L645&lt;&gt;0,L$3&amp;", ","")&amp;IF(M645&lt;&gt;0,M$3&amp;", ","")&amp;IF(N645&lt;&gt;0,N$3&amp;", ","")&amp;IF(O645&lt;&gt;0,O$3&amp;", ","")&amp;IF(P645&lt;&gt;0,P$3&amp;", ","")&amp;IF(Q645&lt;&gt;0,Q$3&amp;", ","")&amp;IF(R645&lt;&gt;0,R$3&amp;", ","")&amp;IF(S645&lt;&gt;0,S$3&amp;", ","")&amp;IF(T645&lt;&gt;0,T$3&amp;", ","")&amp;IF(U645&lt;&gt;0,U$3&amp;", ","")&amp;IF(V645&lt;&gt;0,V$3&amp;", ","")&amp;IF(W645&lt;&gt;0,W$3&amp;", ","")&amp;IF(X645&lt;&gt;0,X$3&amp;", ","")&amp;IF(Y645&lt;&gt;0,Y$3&amp;", ","")&amp;IF(Z645&lt;&gt;0,Z$3&amp;", ","")&amp;IF(AA645&lt;&gt;0,AA$3&amp;", ","")&amp;IF(AB645&lt;&gt;0,AB$3&amp;", ","")&amp;IF(AC645&lt;&gt;0,AC$3&amp;", ","")&amp;IF(AD645&lt;&gt;0,AD$3&amp;", ","")&amp;IF(AE645&lt;&gt;0,AE$3&amp;", ","")&amp;IF(AF645&lt;&gt;0,AF$3&amp;", ","")&amp;IF(AG645&lt;&gt;0,AG$3&amp;", ","")&amp;IF(AH645&lt;&gt;0,AH$3&amp;", ","")&amp;IF(AI645&lt;&gt;0,AI$3&amp;", ","")&amp;IF(AJ645&lt;&gt;0,AJ$3&amp;", ","")&amp;IF(AK645&lt;&gt;0,AK$3&amp;", ","")&amp;IF(AL645&lt;&gt;0,AL$3&amp;", ","")&amp;IF(AM645&lt;&gt;0,AM$3&amp;", ","")&amp;IF(AN645&lt;&gt;0,AN$3&amp;", ","")</f>
        <v xml:space="preserve">RSN, CSD, </v>
      </c>
      <c r="L645" s="429"/>
      <c r="M645" s="429"/>
      <c r="N645" s="429"/>
      <c r="O645" s="429"/>
      <c r="P645" s="429"/>
      <c r="Q645" s="334"/>
      <c r="R645" s="334">
        <v>3.19</v>
      </c>
      <c r="S645" s="429"/>
      <c r="T645" s="429"/>
      <c r="U645" s="429"/>
      <c r="V645" s="429"/>
      <c r="W645" s="429"/>
      <c r="X645" s="429"/>
      <c r="Y645" s="429"/>
      <c r="Z645" s="429"/>
      <c r="AA645" s="429"/>
      <c r="AB645" s="429"/>
      <c r="AC645" s="429"/>
      <c r="AD645" s="429"/>
      <c r="AE645" s="429"/>
      <c r="AF645" s="429"/>
      <c r="AG645" s="429"/>
      <c r="AH645" s="429"/>
      <c r="AI645" s="429"/>
      <c r="AJ645" s="429"/>
      <c r="AK645" s="429"/>
      <c r="AL645" s="429">
        <v>0.46</v>
      </c>
      <c r="AM645" s="429"/>
      <c r="AN645" s="429"/>
      <c r="AO645" s="429"/>
      <c r="AP645" s="429" t="s">
        <v>1187</v>
      </c>
      <c r="AQ645" s="422"/>
      <c r="AR645" s="429"/>
      <c r="AS645" s="429"/>
      <c r="AT645" s="422" t="s">
        <v>345</v>
      </c>
    </row>
    <row r="646" spans="1:46" ht="40.15" customHeight="1">
      <c r="A646" s="423">
        <f>IF(C646="",0,MAX($A$5:A645)+1)</f>
        <v>611</v>
      </c>
      <c r="B646" s="413">
        <v>10</v>
      </c>
      <c r="C646" s="427" t="s">
        <v>1188</v>
      </c>
      <c r="D646" s="422" t="s">
        <v>21</v>
      </c>
      <c r="E646" s="429">
        <v>0.6784</v>
      </c>
      <c r="F646" s="429"/>
      <c r="G646" s="429"/>
      <c r="H646" s="328">
        <f t="shared" si="48"/>
        <v>0</v>
      </c>
      <c r="I646" s="329">
        <f t="shared" si="49"/>
        <v>0.6784</v>
      </c>
      <c r="J646" s="329">
        <f t="shared" si="50"/>
        <v>0.6784</v>
      </c>
      <c r="K646" s="329" t="str">
        <f t="shared" si="51"/>
        <v xml:space="preserve">CLN, </v>
      </c>
      <c r="L646" s="429"/>
      <c r="M646" s="429"/>
      <c r="N646" s="429"/>
      <c r="O646" s="429"/>
      <c r="P646" s="429">
        <v>0.6784</v>
      </c>
      <c r="Q646" s="429"/>
      <c r="R646" s="429"/>
      <c r="S646" s="429"/>
      <c r="T646" s="429"/>
      <c r="U646" s="429"/>
      <c r="V646" s="429"/>
      <c r="W646" s="429"/>
      <c r="X646" s="429"/>
      <c r="Y646" s="429"/>
      <c r="Z646" s="429"/>
      <c r="AA646" s="429"/>
      <c r="AB646" s="429"/>
      <c r="AC646" s="429"/>
      <c r="AD646" s="429"/>
      <c r="AE646" s="429"/>
      <c r="AF646" s="429"/>
      <c r="AG646" s="429"/>
      <c r="AH646" s="429"/>
      <c r="AI646" s="429"/>
      <c r="AJ646" s="429"/>
      <c r="AK646" s="429"/>
      <c r="AL646" s="429"/>
      <c r="AM646" s="429"/>
      <c r="AN646" s="429"/>
      <c r="AO646" s="429"/>
      <c r="AP646" s="429" t="s">
        <v>360</v>
      </c>
      <c r="AQ646" s="422"/>
      <c r="AR646" s="422"/>
      <c r="AS646" s="422"/>
      <c r="AT646" s="422" t="s">
        <v>345</v>
      </c>
    </row>
    <row r="647" spans="1:46" ht="22.15" customHeight="1">
      <c r="A647" s="423">
        <f>IF(C647="",0,MAX($A$5:A646)+1)</f>
        <v>612</v>
      </c>
      <c r="B647" s="413">
        <v>132</v>
      </c>
      <c r="C647" s="427" t="s">
        <v>1189</v>
      </c>
      <c r="D647" s="422" t="s">
        <v>21</v>
      </c>
      <c r="E647" s="429">
        <v>1.532</v>
      </c>
      <c r="F647" s="429"/>
      <c r="G647" s="429"/>
      <c r="H647" s="328">
        <f t="shared" si="48"/>
        <v>0</v>
      </c>
      <c r="I647" s="329">
        <f t="shared" si="49"/>
        <v>1.532</v>
      </c>
      <c r="J647" s="329">
        <f t="shared" si="50"/>
        <v>1.532</v>
      </c>
      <c r="K647" s="329" t="str">
        <f t="shared" si="51"/>
        <v xml:space="preserve">LUK, HNK, CSD, </v>
      </c>
      <c r="L647" s="429"/>
      <c r="M647" s="429">
        <v>0.7964</v>
      </c>
      <c r="N647" s="429"/>
      <c r="O647" s="429">
        <v>0.44929999999999998</v>
      </c>
      <c r="P647" s="429"/>
      <c r="Q647" s="333"/>
      <c r="R647" s="333"/>
      <c r="S647" s="429"/>
      <c r="T647" s="429"/>
      <c r="U647" s="429"/>
      <c r="V647" s="429"/>
      <c r="W647" s="429"/>
      <c r="X647" s="429"/>
      <c r="Y647" s="429"/>
      <c r="Z647" s="429"/>
      <c r="AA647" s="429"/>
      <c r="AB647" s="429"/>
      <c r="AC647" s="429"/>
      <c r="AD647" s="429"/>
      <c r="AE647" s="429"/>
      <c r="AF647" s="429"/>
      <c r="AG647" s="429"/>
      <c r="AH647" s="429"/>
      <c r="AI647" s="429"/>
      <c r="AJ647" s="429"/>
      <c r="AK647" s="429"/>
      <c r="AL647" s="429">
        <v>0.28630000000000005</v>
      </c>
      <c r="AM647" s="429"/>
      <c r="AN647" s="429"/>
      <c r="AO647" s="429"/>
      <c r="AP647" s="429" t="s">
        <v>360</v>
      </c>
      <c r="AQ647" s="422"/>
      <c r="AR647" s="422"/>
      <c r="AS647" s="422"/>
      <c r="AT647" s="422" t="s">
        <v>345</v>
      </c>
    </row>
    <row r="648" spans="1:46" ht="56.25">
      <c r="A648" s="423">
        <f>IF(C648="",0,MAX($A$5:A647)+1)</f>
        <v>613</v>
      </c>
      <c r="B648" s="423">
        <v>4</v>
      </c>
      <c r="C648" s="332" t="s">
        <v>1190</v>
      </c>
      <c r="D648" s="423" t="s">
        <v>21</v>
      </c>
      <c r="E648" s="429">
        <v>15.870000000000001</v>
      </c>
      <c r="F648" s="429"/>
      <c r="G648" s="429"/>
      <c r="H648" s="328">
        <f t="shared" si="48"/>
        <v>0</v>
      </c>
      <c r="I648" s="329">
        <f t="shared" si="49"/>
        <v>15.870000000000001</v>
      </c>
      <c r="J648" s="329">
        <f t="shared" si="50"/>
        <v>15.870000000000001</v>
      </c>
      <c r="K648" s="329" t="str">
        <f t="shared" si="51"/>
        <v xml:space="preserve">LUC, LUK, HNK, ONT, DGT, DTL, NTS, DNL, CSD, NTD, </v>
      </c>
      <c r="L648" s="429">
        <v>8.67</v>
      </c>
      <c r="M648" s="429">
        <v>0.8</v>
      </c>
      <c r="N648" s="429"/>
      <c r="O648" s="429">
        <v>0.25</v>
      </c>
      <c r="P648" s="429"/>
      <c r="Q648" s="429"/>
      <c r="R648" s="429"/>
      <c r="S648" s="429"/>
      <c r="T648" s="429"/>
      <c r="U648" s="429"/>
      <c r="V648" s="429"/>
      <c r="W648" s="429"/>
      <c r="X648" s="429">
        <v>1.0900000000000001</v>
      </c>
      <c r="Y648" s="429"/>
      <c r="Z648" s="429"/>
      <c r="AA648" s="429"/>
      <c r="AB648" s="429"/>
      <c r="AC648" s="429">
        <v>0.2</v>
      </c>
      <c r="AD648" s="429">
        <v>0.31</v>
      </c>
      <c r="AE648" s="429">
        <v>0.19</v>
      </c>
      <c r="AF648" s="429">
        <v>0.01</v>
      </c>
      <c r="AG648" s="429"/>
      <c r="AH648" s="429"/>
      <c r="AI648" s="429"/>
      <c r="AJ648" s="429"/>
      <c r="AK648" s="429"/>
      <c r="AL648" s="429">
        <v>4.2</v>
      </c>
      <c r="AM648" s="429">
        <v>0.15</v>
      </c>
      <c r="AN648" s="429"/>
      <c r="AO648" s="429"/>
      <c r="AP648" s="429" t="s">
        <v>368</v>
      </c>
      <c r="AQ648" s="384"/>
      <c r="AR648" s="422"/>
      <c r="AS648" s="422"/>
      <c r="AT648" s="422" t="s">
        <v>345</v>
      </c>
    </row>
    <row r="649" spans="1:46" s="362" customFormat="1" ht="56.25">
      <c r="A649" s="384">
        <f>IF(C649="",0,MAX($A$5:A648)+1)</f>
        <v>614</v>
      </c>
      <c r="B649" s="415"/>
      <c r="C649" s="357" t="s">
        <v>1191</v>
      </c>
      <c r="D649" s="329" t="s">
        <v>21</v>
      </c>
      <c r="E649" s="329">
        <v>20</v>
      </c>
      <c r="F649" s="329"/>
      <c r="G649" s="329">
        <v>20</v>
      </c>
      <c r="H649" s="329"/>
      <c r="I649" s="329"/>
      <c r="J649" s="329">
        <f t="shared" si="50"/>
        <v>20</v>
      </c>
      <c r="K649" s="329" t="str">
        <f t="shared" si="51"/>
        <v xml:space="preserve">RSN, </v>
      </c>
      <c r="L649" s="329"/>
      <c r="M649" s="358"/>
      <c r="N649" s="358"/>
      <c r="O649" s="358"/>
      <c r="P649" s="358"/>
      <c r="Q649" s="329"/>
      <c r="R649" s="329">
        <v>20</v>
      </c>
      <c r="S649" s="329"/>
      <c r="T649" s="329"/>
      <c r="U649" s="358"/>
      <c r="V649" s="358"/>
      <c r="W649" s="358"/>
      <c r="X649" s="358"/>
      <c r="Y649" s="358"/>
      <c r="Z649" s="358"/>
      <c r="AA649" s="358"/>
      <c r="AB649" s="358"/>
      <c r="AC649" s="358"/>
      <c r="AD649" s="358"/>
      <c r="AE649" s="358"/>
      <c r="AF649" s="358"/>
      <c r="AG649" s="358"/>
      <c r="AH649" s="358"/>
      <c r="AI649" s="358"/>
      <c r="AJ649" s="358"/>
      <c r="AK649" s="358"/>
      <c r="AL649" s="358"/>
      <c r="AM649" s="358"/>
      <c r="AN649" s="358"/>
      <c r="AO649" s="358"/>
      <c r="AP649" s="329" t="s">
        <v>364</v>
      </c>
      <c r="AQ649" s="384"/>
      <c r="AR649" s="384"/>
      <c r="AS649" s="384"/>
      <c r="AT649" s="331"/>
    </row>
    <row r="650" spans="1:46" s="362" customFormat="1" ht="56.25">
      <c r="A650" s="384">
        <f>IF(C650="",0,MAX($A$5:A649)+1)</f>
        <v>615</v>
      </c>
      <c r="B650" s="415"/>
      <c r="C650" s="332" t="s">
        <v>1192</v>
      </c>
      <c r="D650" s="329" t="s">
        <v>21</v>
      </c>
      <c r="E650" s="329">
        <v>35</v>
      </c>
      <c r="F650" s="329"/>
      <c r="G650" s="329">
        <v>35</v>
      </c>
      <c r="H650" s="329"/>
      <c r="I650" s="329"/>
      <c r="J650" s="329">
        <f t="shared" si="50"/>
        <v>35</v>
      </c>
      <c r="K650" s="329" t="str">
        <f t="shared" si="51"/>
        <v xml:space="preserve">RSN, </v>
      </c>
      <c r="L650" s="329"/>
      <c r="M650" s="358"/>
      <c r="N650" s="358"/>
      <c r="O650" s="358"/>
      <c r="P650" s="358"/>
      <c r="Q650" s="329"/>
      <c r="R650" s="329">
        <v>35</v>
      </c>
      <c r="S650" s="329"/>
      <c r="T650" s="329"/>
      <c r="U650" s="358"/>
      <c r="V650" s="358"/>
      <c r="W650" s="358"/>
      <c r="X650" s="358"/>
      <c r="Y650" s="358"/>
      <c r="Z650" s="358"/>
      <c r="AA650" s="358"/>
      <c r="AB650" s="358"/>
      <c r="AC650" s="358"/>
      <c r="AD650" s="358"/>
      <c r="AE650" s="358"/>
      <c r="AF650" s="358"/>
      <c r="AG650" s="358"/>
      <c r="AH650" s="358"/>
      <c r="AI650" s="358"/>
      <c r="AJ650" s="358"/>
      <c r="AK650" s="358"/>
      <c r="AL650" s="358"/>
      <c r="AM650" s="358"/>
      <c r="AN650" s="358"/>
      <c r="AO650" s="358"/>
      <c r="AP650" s="329" t="s">
        <v>375</v>
      </c>
      <c r="AQ650" s="384"/>
      <c r="AR650" s="384"/>
      <c r="AS650" s="384"/>
      <c r="AT650" s="331"/>
    </row>
    <row r="651" spans="1:46" s="370" customFormat="1" ht="22.15" customHeight="1">
      <c r="A651" s="365" t="s">
        <v>1182</v>
      </c>
      <c r="B651" s="366"/>
      <c r="C651" s="367" t="s">
        <v>1193</v>
      </c>
      <c r="D651" s="368"/>
      <c r="E651" s="369"/>
      <c r="F651" s="369"/>
      <c r="G651" s="369"/>
      <c r="H651" s="328">
        <f t="shared" ref="H651" si="52">I651-E651</f>
        <v>0</v>
      </c>
      <c r="I651" s="329">
        <f t="shared" ref="I651" si="53">J651+F651</f>
        <v>0</v>
      </c>
      <c r="J651" s="329">
        <f t="shared" si="50"/>
        <v>0</v>
      </c>
      <c r="K651" s="329" t="str">
        <f t="shared" si="51"/>
        <v/>
      </c>
      <c r="L651" s="369"/>
      <c r="M651" s="369"/>
      <c r="N651" s="369"/>
      <c r="O651" s="369"/>
      <c r="P651" s="369"/>
      <c r="Q651" s="381"/>
      <c r="R651" s="381"/>
      <c r="S651" s="369"/>
      <c r="T651" s="369"/>
      <c r="U651" s="369"/>
      <c r="V651" s="369"/>
      <c r="W651" s="369"/>
      <c r="X651" s="369"/>
      <c r="Y651" s="369"/>
      <c r="Z651" s="369"/>
      <c r="AA651" s="369"/>
      <c r="AB651" s="369"/>
      <c r="AC651" s="369"/>
      <c r="AD651" s="369"/>
      <c r="AE651" s="369"/>
      <c r="AF651" s="369"/>
      <c r="AG651" s="369"/>
      <c r="AH651" s="369"/>
      <c r="AI651" s="369"/>
      <c r="AJ651" s="369"/>
      <c r="AK651" s="369"/>
      <c r="AL651" s="369"/>
      <c r="AM651" s="369"/>
      <c r="AN651" s="369"/>
      <c r="AO651" s="369"/>
      <c r="AP651" s="369"/>
      <c r="AQ651" s="368"/>
      <c r="AR651" s="368"/>
      <c r="AS651" s="368"/>
      <c r="AT651" s="368"/>
    </row>
    <row r="652" spans="1:46" ht="40.15" customHeight="1">
      <c r="A652" s="423">
        <f>IF(C652="",0,MAX($A$5:A650)+1)</f>
        <v>616</v>
      </c>
      <c r="B652" s="423"/>
      <c r="C652" s="332" t="s">
        <v>1194</v>
      </c>
      <c r="D652" s="423" t="s">
        <v>14</v>
      </c>
      <c r="E652" s="333">
        <v>36.799999999999997</v>
      </c>
      <c r="F652" s="333"/>
      <c r="G652" s="333"/>
      <c r="H652" s="333"/>
      <c r="I652" s="333"/>
      <c r="J652" s="329">
        <f t="shared" si="50"/>
        <v>36.799999999999997</v>
      </c>
      <c r="K652" s="329" t="str">
        <f t="shared" si="51"/>
        <v xml:space="preserve">RSN, RPH, </v>
      </c>
      <c r="L652" s="333"/>
      <c r="M652" s="333"/>
      <c r="N652" s="333"/>
      <c r="O652" s="333"/>
      <c r="P652" s="333"/>
      <c r="Q652" s="333"/>
      <c r="R652" s="333">
        <f>E652-U652</f>
        <v>21.599999999999998</v>
      </c>
      <c r="S652" s="333"/>
      <c r="T652" s="333"/>
      <c r="U652" s="333">
        <v>15.2</v>
      </c>
      <c r="V652" s="423"/>
      <c r="W652" s="423"/>
      <c r="X652" s="423"/>
      <c r="Y652" s="423"/>
      <c r="Z652" s="423"/>
      <c r="AA652" s="423"/>
      <c r="AB652" s="423"/>
      <c r="AC652" s="423"/>
      <c r="AD652" s="423"/>
      <c r="AE652" s="423"/>
      <c r="AF652" s="423"/>
      <c r="AG652" s="423"/>
      <c r="AH652" s="423"/>
      <c r="AI652" s="423"/>
      <c r="AJ652" s="423"/>
      <c r="AK652" s="423"/>
      <c r="AL652" s="423"/>
      <c r="AM652" s="423"/>
      <c r="AN652" s="423"/>
      <c r="AO652" s="423"/>
      <c r="AP652" s="333" t="s">
        <v>1195</v>
      </c>
      <c r="AQ652" s="423"/>
      <c r="AR652" s="423"/>
      <c r="AS652" s="423"/>
      <c r="AT652" s="333" t="s">
        <v>353</v>
      </c>
    </row>
    <row r="653" spans="1:46" ht="56.25">
      <c r="A653" s="423">
        <f>IF(C653="",0,MAX($A$5:A652)+1)</f>
        <v>617</v>
      </c>
      <c r="B653" s="423"/>
      <c r="C653" s="332" t="s">
        <v>1196</v>
      </c>
      <c r="D653" s="423" t="s">
        <v>14</v>
      </c>
      <c r="E653" s="423">
        <v>35.549999999999997</v>
      </c>
      <c r="F653" s="423"/>
      <c r="G653" s="423"/>
      <c r="H653" s="423"/>
      <c r="I653" s="423"/>
      <c r="J653" s="329">
        <f t="shared" si="50"/>
        <v>35.549999999999997</v>
      </c>
      <c r="K653" s="329" t="str">
        <f>IF(L653&lt;&gt;0,L$3&amp;", ","")&amp;IF(M653&lt;&gt;0,M$3&amp;", ","")&amp;IF(N653&lt;&gt;0,N$3&amp;", ","")&amp;IF(O653&lt;&gt;0,O$3&amp;", ","")&amp;IF(P653&lt;&gt;0,P$3&amp;", ","")&amp;IF(Q653&lt;&gt;0,Q$3&amp;", ","")&amp;IF(R653&lt;&gt;0,R$3&amp;", ","")&amp;IF(S653&lt;&gt;0,S$3&amp;", ","")&amp;IF(T653&lt;&gt;0,T$3&amp;", ","")&amp;IF(U653&lt;&gt;0,U$3&amp;", ","")&amp;IF(V653&lt;&gt;0,V$3&amp;", ","")&amp;IF(W653&lt;&gt;0,W$3&amp;", ","")&amp;IF(X653&lt;&gt;0,X$3&amp;", ","")&amp;IF(Y653&lt;&gt;0,Y$3&amp;", ","")&amp;IF(Z653&lt;&gt;0,Z$3&amp;", ","")&amp;IF(AA653&lt;&gt;0,AA$3&amp;", ","")&amp;IF(AB653&lt;&gt;0,AB$3&amp;", ","")&amp;IF(AC653&lt;&gt;0,AC$3&amp;", ","")&amp;IF(AD653&lt;&gt;0,AD$3&amp;", ","")&amp;IF(AE653&lt;&gt;0,AE$3&amp;", ","")&amp;IF(AF653&lt;&gt;0,AF$3&amp;", ","")&amp;IF(AG653&lt;&gt;0,AG$3&amp;", ","")&amp;IF(AH653&lt;&gt;0,AH$3&amp;", ","")&amp;IF(AI653&lt;&gt;0,AI$3&amp;", ","")&amp;IF(AJ653&lt;&gt;0,AJ$3&amp;", ","")&amp;IF(AK653&lt;&gt;0,AK$3&amp;", ","")&amp;IF(AL653&lt;&gt;0,AL$3&amp;", ","")&amp;IF(AM653&lt;&gt;0,AM$3&amp;", ","")&amp;IF(AN653&lt;&gt;0,AN$3&amp;", ","")</f>
        <v xml:space="preserve">RSN, CSD, </v>
      </c>
      <c r="L653" s="423"/>
      <c r="M653" s="423"/>
      <c r="N653" s="423"/>
      <c r="O653" s="423"/>
      <c r="P653" s="423"/>
      <c r="Q653" s="423"/>
      <c r="R653" s="423">
        <v>21.36</v>
      </c>
      <c r="S653" s="423"/>
      <c r="T653" s="423"/>
      <c r="U653" s="423"/>
      <c r="V653" s="423"/>
      <c r="W653" s="423"/>
      <c r="X653" s="423"/>
      <c r="Y653" s="423"/>
      <c r="Z653" s="423"/>
      <c r="AA653" s="423"/>
      <c r="AB653" s="423"/>
      <c r="AC653" s="423"/>
      <c r="AD653" s="423"/>
      <c r="AE653" s="423"/>
      <c r="AF653" s="423"/>
      <c r="AG653" s="423"/>
      <c r="AH653" s="423"/>
      <c r="AI653" s="423"/>
      <c r="AJ653" s="423"/>
      <c r="AK653" s="423"/>
      <c r="AL653" s="423">
        <f>E653-R653</f>
        <v>14.189999999999998</v>
      </c>
      <c r="AM653" s="423"/>
      <c r="AN653" s="423"/>
      <c r="AO653" s="423"/>
      <c r="AP653" s="423" t="s">
        <v>1195</v>
      </c>
      <c r="AQ653" s="423"/>
      <c r="AR653" s="423"/>
      <c r="AS653" s="423"/>
      <c r="AT653" s="333" t="s">
        <v>353</v>
      </c>
    </row>
  </sheetData>
  <protectedRanges>
    <protectedRange sqref="G62 E62 G60 E60 G67 E67" name="Range10_1_1_3_1_1_2_1_1_1_1_1_2_1_1_3_7_1"/>
    <protectedRange sqref="AN62:AO62 AN60:AO60 AN67:AO67" name="Range10_1_1_3_1_1_2_1_1_1_1_1_2_1_1_4_4_1_2"/>
    <protectedRange sqref="E12" name="Range10_1_1_3_1_1_2_1_1_1_1_1_2_1_1_3_5_1_1_1_1"/>
    <protectedRange sqref="E33" name="Range10_1_1_3_1_1_2_1_1_1_1_1_2_1_1_3_5_1_2_1_2"/>
    <protectedRange sqref="G39 E39" name="Range10_1_1_3_1_1_2_1_1_1_1_1_2_1_1_3_7_1_2_1"/>
    <protectedRange sqref="AN39:AO39" name="Range10_1_1_3_1_1_2_1_1_1_1_1_2_1_1_4_4_1_1_2_1"/>
    <protectedRange sqref="G71 E71" name="Range10_1_1_3_1_1_2_1_1_1_1_1_2_1_1_3_4_1_1_1"/>
    <protectedRange sqref="AN71:AO71" name="Range10_1_1_3_1_1_2_1_1_1_1_1_2_1_1_4_2_1_1_1"/>
    <protectedRange sqref="E92" name="Range10_1_1_3_1_1_2_1_1_1_1_1_2_1_1_3_13_1_1_1_1"/>
    <protectedRange sqref="F146" name="Range10_1_1_3_1_1_2_1_1_1_1_1_2_1_1_5_1_1_1"/>
    <protectedRange sqref="F172" name="Range10_1_1_3_1_1_2_1_1_1_1_1_2_1_1_2_1_1_1_1_1"/>
    <protectedRange sqref="E178" name="Range10_1_1_3_1_1_2_1_1_1_1_1_2_1_1_1_1_2_1"/>
    <protectedRange sqref="E303" name="Range10_1_1_3_1_1_2_1_1_1_1_1_2_1_1_3_5_1_3_3_1"/>
    <protectedRange sqref="F304" name="Range10_1_1_3_1_1_2_1_1_1_1_1_2_1_1_2_3_1_3_1"/>
    <protectedRange sqref="G312 E312" name="Range10_1_1_3_1_1_2_1_1_1_1_1_2_1_1_3_7_2_1_1"/>
    <protectedRange sqref="AN312:AO312" name="Range10_1_1_3_1_1_2_1_1_1_1_1_2_1_1_4_4_1_2_1_1"/>
    <protectedRange sqref="G320 E320" name="Range10_1_1_3_1_1_2_1_1_1_1_1_2_1_1_3_12_2_1_1_1"/>
    <protectedRange sqref="F340" name="Range10_1_1_3_1_1_2_1_1_1_1_1_2_1_1_2_3_2_1_1"/>
    <protectedRange sqref="E352" name="Range10_1_1_3_1_1_2_1_1_1_1_1_2_1_1_3_5_1_4_1_1"/>
    <protectedRange sqref="F364" name="Range10_1_1_3_1_1_2_1_1_1_1_1_2_1_1_2_1_1_3_1_1"/>
    <protectedRange sqref="F365" name="Range10_1_1_3_1_1_2_1_1_1_1_1_2_1_1_2_1_1_4_1_1"/>
    <protectedRange sqref="E370" name="Range10_1_1_3_1_1_2_1_1_1_1_1_2_1_1_3_5_1_5_1_1"/>
    <protectedRange sqref="F380" name="Range10_1_1_3_1_1_2_1_1_1_1_1_2_1_1_2_3_3_1_1"/>
    <protectedRange sqref="F407" name="Range10_1_1_3_1_1_2_1_1_1_1_1_2_1_1_2_3_4_1"/>
    <protectedRange sqref="E434" name="Range10_1_1_3_1_1_2_1_1_1_1_1_2_1_1_3_5_1_6_2_1"/>
    <protectedRange sqref="F452" name="Range10_1_1_3_1_1_2_1_1_1_1_1_2_1_1_2_1_1_5_2_1"/>
    <protectedRange sqref="E467" name="Range10_1_1_3_1_1_2_1_1_1_1_1_2_1_1_3_13_1_4_1_1_1"/>
    <protectedRange sqref="F468" name="Range10_1_1_3_1_1_2_1_1_1_1_1_2_1_1_2_1_1_2_1_1_1"/>
    <protectedRange sqref="E485" name="Range10_1_1_3_1_1_2_1_1_1_1_1_2_1_1_3_5_1_6_3_1"/>
    <protectedRange sqref="F494" name="Range10_1_1_3_1_1_2_1_1_1_1_1_2_1_1_2_3_5_1_1"/>
    <protectedRange sqref="G501 E501" name="Range10_1_1_3_1_1_2_1_1_1_1_1_2_1_1_3_7_3_1_1"/>
    <protectedRange sqref="AN501:AO501" name="Range10_1_1_3_1_1_2_1_1_1_1_1_2_1_1_4_4_1_3_1_1"/>
    <protectedRange sqref="F506" name="Range10_1_1_3_1_1_2_1_1_1_1_1_2_1_1_2_1_1_6_1_1"/>
    <protectedRange sqref="F549" name="Range10_1_1_3_1_1_2_1_1_1_1_1_2_1_1_2_1_1_2_1"/>
    <protectedRange sqref="E556" name="Range10_1_1_3_1_1_2_1_1_1_1_1_2_1_1_3_2_1_4_1_1_1"/>
    <protectedRange sqref="E73:E75" name="Range10_1_1_3_1_1_2_1_1_1_1_1_2_1_1_3_2_1_3"/>
    <protectedRange sqref="E83" name="Range10_1_1_3_1_1_2_1_1_1_1_1_2_1_1_3_2_1_1_1"/>
    <protectedRange sqref="E512" name="Range10_1_1_3_1_1_2_1_1_1_1_1_2_1_1_3_13_1_1"/>
    <protectedRange sqref="R385" name="Range10_1_1_3_1_1_2_1_1_1_1_1_2_1_1_4_4_1_1_1"/>
    <protectedRange sqref="G570 E570" name="Range10_1_1_3_1_1_2_1_1_1_1_1_2_1_1_3_7_4_1_1_1"/>
    <protectedRange sqref="AN570:AO570" name="Range10_1_1_3_1_1_2_1_1_1_1_1_2_1_1_4_4_1_4_1_1_1"/>
    <protectedRange sqref="E572" name="Range10_1_1_3_1_1_2_1_1_1_1_1_2_1_1_3_5_1_7_1_1"/>
    <protectedRange sqref="G597" name="Range10_1_1_3_1_1_2_1_1_1_1_1_2_1_1_3_12_2_2_1_1"/>
    <protectedRange sqref="F598" name="Range10_1_1_3_1_1_2_1_1_1_1_1_2_1_1_2_2_2_2_1_1"/>
    <protectedRange sqref="F603" name="Range10_1_1_3_1_1_2_1_1_1_1_1_2_1_1_3_9_1_1_1"/>
    <protectedRange sqref="F604" name="Range10_1_1_3_1_1_2_1_1_1_1_1_2_1_1_2_2_2_1_1_1_1"/>
    <protectedRange sqref="E562 G562" name="Range10_1_1_3_1_1_2_1_1_1_1_1_2_1_1_3_12_2_1_2"/>
    <protectedRange sqref="F567" name="Range10_1_1_3_1_1_2_1_1_1_1_1_2_1_1_2_2_2_1_1"/>
    <protectedRange sqref="E34" name="Range10_1_1_3_1_1_2_1_1_1_1_1_2_1_1_3_5_1_2_1_1_1"/>
    <protectedRange sqref="E35" name="Range10_1_1_3_1_1_2_1_1_1_1_1_2_1_1_3_5_1_2_1_2_1_1_1"/>
    <protectedRange sqref="E76" name="Range10_1_1_3_1_1_2_1_1_1_1_1_2_1_1_3_2_1_2_1"/>
    <protectedRange sqref="E561 G561 O561" name="Range10_1_1_3_1_1_2_1_1_1_1_1_2_1_1_3_12_2_2"/>
  </protectedRanges>
  <mergeCells count="27">
    <mergeCell ref="E343:E344"/>
    <mergeCell ref="F343:F344"/>
    <mergeCell ref="A644:A645"/>
    <mergeCell ref="C644:C645"/>
    <mergeCell ref="D644:D645"/>
    <mergeCell ref="D340:D341"/>
    <mergeCell ref="A343:A344"/>
    <mergeCell ref="C343:C344"/>
    <mergeCell ref="D343:D344"/>
    <mergeCell ref="B252:B259"/>
    <mergeCell ref="B264:B280"/>
    <mergeCell ref="B282:B286"/>
    <mergeCell ref="B292:B295"/>
    <mergeCell ref="A340:A341"/>
    <mergeCell ref="C340:C341"/>
    <mergeCell ref="A1:AT1"/>
    <mergeCell ref="A2:AT2"/>
    <mergeCell ref="A73:A75"/>
    <mergeCell ref="B73:B75"/>
    <mergeCell ref="C73:C75"/>
    <mergeCell ref="D73:D75"/>
    <mergeCell ref="E73:E75"/>
    <mergeCell ref="B184:B197"/>
    <mergeCell ref="B199:B206"/>
    <mergeCell ref="B209:B217"/>
    <mergeCell ref="B225:B234"/>
    <mergeCell ref="B238:B245"/>
  </mergeCells>
  <conditionalFormatting sqref="L332:P332 C20:G20 L20 C311 E311 G311 C362:G362 L362 L347 C347:G347 S332:AM332 S311:AM311 L311:P311 L367 C367:G367 L450 L452 C77:G77 L77 B649:B650 C649 L649:L650 D649:I650 L80:P80 L134 L317 L371 L401 Q649:T650 C96:G96 AP96">
    <cfRule type="cellIs" dxfId="2177" priority="2176" stopIfTrue="1" operator="equal">
      <formula>0</formula>
    </cfRule>
    <cfRule type="cellIs" dxfId="2176" priority="2177" stopIfTrue="1" operator="equal">
      <formula>0</formula>
    </cfRule>
    <cfRule type="cellIs" dxfId="2175" priority="2178" stopIfTrue="1" operator="equal">
      <formula>0</formula>
    </cfRule>
  </conditionalFormatting>
  <conditionalFormatting sqref="F362 C362 F20 C20:D20 C311 C347 F347 C367 F367 F450 F77 C77:D77 D649:D650 F649:F650 C649">
    <cfRule type="cellIs" dxfId="2174" priority="2174" stopIfTrue="1" operator="equal">
      <formula>0</formula>
    </cfRule>
    <cfRule type="cellIs" dxfId="2173" priority="2175" stopIfTrue="1" operator="between">
      <formula>-0.0001</formula>
      <formula>0.0001</formula>
    </cfRule>
  </conditionalFormatting>
  <conditionalFormatting sqref="E62:F62">
    <cfRule type="cellIs" dxfId="2172" priority="2171" stopIfTrue="1" operator="equal">
      <formula>0</formula>
    </cfRule>
    <cfRule type="cellIs" dxfId="2171" priority="2172" stopIfTrue="1" operator="equal">
      <formula>0</formula>
    </cfRule>
    <cfRule type="cellIs" dxfId="2170" priority="2173" stopIfTrue="1" operator="equal">
      <formula>0</formula>
    </cfRule>
  </conditionalFormatting>
  <conditionalFormatting sqref="C20:D20 D77">
    <cfRule type="cellIs" dxfId="2169" priority="2170" stopIfTrue="1" operator="equal">
      <formula>0</formula>
    </cfRule>
  </conditionalFormatting>
  <conditionalFormatting sqref="G62">
    <cfRule type="cellIs" dxfId="2168" priority="2152" stopIfTrue="1" operator="equal">
      <formula>0</formula>
    </cfRule>
    <cfRule type="cellIs" dxfId="2167" priority="2153" stopIfTrue="1" operator="between">
      <formula>-0.0001</formula>
      <formula>0.0001</formula>
    </cfRule>
  </conditionalFormatting>
  <conditionalFormatting sqref="L62">
    <cfRule type="cellIs" dxfId="2166" priority="2167" stopIfTrue="1" operator="equal">
      <formula>0</formula>
    </cfRule>
    <cfRule type="cellIs" dxfId="2165" priority="2168" stopIfTrue="1" operator="equal">
      <formula>0</formula>
    </cfRule>
    <cfRule type="cellIs" dxfId="2164" priority="2169" stopIfTrue="1" operator="equal">
      <formula>0</formula>
    </cfRule>
  </conditionalFormatting>
  <conditionalFormatting sqref="AN62:AO62">
    <cfRule type="cellIs" dxfId="2163" priority="2164" stopIfTrue="1" operator="equal">
      <formula>0</formula>
    </cfRule>
    <cfRule type="cellIs" dxfId="2162" priority="2165" stopIfTrue="1" operator="equal">
      <formula>0</formula>
    </cfRule>
    <cfRule type="cellIs" dxfId="2161" priority="2166" stopIfTrue="1" operator="equal">
      <formula>0</formula>
    </cfRule>
  </conditionalFormatting>
  <conditionalFormatting sqref="AN62:AO62">
    <cfRule type="cellIs" dxfId="2160" priority="2162" stopIfTrue="1" operator="equal">
      <formula>0</formula>
    </cfRule>
    <cfRule type="cellIs" dxfId="2159" priority="2163" stopIfTrue="1" operator="between">
      <formula>-0.0001</formula>
      <formula>0.0001</formula>
    </cfRule>
  </conditionalFormatting>
  <conditionalFormatting sqref="E62">
    <cfRule type="cellIs" dxfId="2158" priority="2160" stopIfTrue="1" operator="equal">
      <formula>0</formula>
    </cfRule>
    <cfRule type="cellIs" dxfId="2157" priority="2161" stopIfTrue="1" operator="between">
      <formula>-0.0001</formula>
      <formula>0.0001</formula>
    </cfRule>
  </conditionalFormatting>
  <conditionalFormatting sqref="G62">
    <cfRule type="cellIs" dxfId="2156" priority="2154" stopIfTrue="1" operator="equal">
      <formula>0</formula>
    </cfRule>
    <cfRule type="cellIs" dxfId="2155" priority="2155" stopIfTrue="1" operator="equal">
      <formula>0</formula>
    </cfRule>
    <cfRule type="cellIs" dxfId="2154" priority="2156" stopIfTrue="1" operator="equal">
      <formula>0</formula>
    </cfRule>
  </conditionalFormatting>
  <conditionalFormatting sqref="C62:D62">
    <cfRule type="cellIs" dxfId="2153" priority="2157" stopIfTrue="1" operator="equal">
      <formula>0</formula>
    </cfRule>
    <cfRule type="cellIs" dxfId="2152" priority="2158" stopIfTrue="1" operator="equal">
      <formula>0</formula>
    </cfRule>
    <cfRule type="cellIs" dxfId="2151" priority="2159" stopIfTrue="1" operator="equal">
      <formula>0</formula>
    </cfRule>
  </conditionalFormatting>
  <conditionalFormatting sqref="G332">
    <cfRule type="cellIs" dxfId="2150" priority="2149" stopIfTrue="1" operator="equal">
      <formula>0</formula>
    </cfRule>
    <cfRule type="cellIs" dxfId="2149" priority="2150" stopIfTrue="1" operator="equal">
      <formula>0</formula>
    </cfRule>
    <cfRule type="cellIs" dxfId="2148" priority="2151" stopIfTrue="1" operator="equal">
      <formula>0</formula>
    </cfRule>
  </conditionalFormatting>
  <conditionalFormatting sqref="E332">
    <cfRule type="cellIs" dxfId="2147" priority="2146" stopIfTrue="1" operator="equal">
      <formula>0</formula>
    </cfRule>
    <cfRule type="cellIs" dxfId="2146" priority="2147" stopIfTrue="1" operator="equal">
      <formula>0</formula>
    </cfRule>
    <cfRule type="cellIs" dxfId="2145" priority="2148" stopIfTrue="1" operator="equal">
      <formula>0</formula>
    </cfRule>
  </conditionalFormatting>
  <conditionalFormatting sqref="P362">
    <cfRule type="cellIs" dxfId="2144" priority="2143" stopIfTrue="1" operator="equal">
      <formula>0</formula>
    </cfRule>
    <cfRule type="cellIs" dxfId="2143" priority="2144" stopIfTrue="1" operator="equal">
      <formula>0</formula>
    </cfRule>
    <cfRule type="cellIs" dxfId="2142" priority="2145" stopIfTrue="1" operator="equal">
      <formula>0</formula>
    </cfRule>
  </conditionalFormatting>
  <conditionalFormatting sqref="M19">
    <cfRule type="cellIs" dxfId="2141" priority="2045" stopIfTrue="1" operator="equal">
      <formula>0</formula>
    </cfRule>
    <cfRule type="cellIs" dxfId="2140" priority="2046" stopIfTrue="1" operator="equal">
      <formula>0</formula>
    </cfRule>
    <cfRule type="cellIs" dxfId="2139" priority="2047" stopIfTrue="1" operator="equal">
      <formula>0</formula>
    </cfRule>
  </conditionalFormatting>
  <conditionalFormatting sqref="E60:F60">
    <cfRule type="cellIs" dxfId="2138" priority="2140" stopIfTrue="1" operator="equal">
      <formula>0</formula>
    </cfRule>
    <cfRule type="cellIs" dxfId="2137" priority="2141" stopIfTrue="1" operator="equal">
      <formula>0</formula>
    </cfRule>
    <cfRule type="cellIs" dxfId="2136" priority="2142" stopIfTrue="1" operator="equal">
      <formula>0</formula>
    </cfRule>
  </conditionalFormatting>
  <conditionalFormatting sqref="G60">
    <cfRule type="cellIs" dxfId="2135" priority="2122" stopIfTrue="1" operator="equal">
      <formula>0</formula>
    </cfRule>
    <cfRule type="cellIs" dxfId="2134" priority="2123" stopIfTrue="1" operator="between">
      <formula>-0.0001</formula>
      <formula>0.0001</formula>
    </cfRule>
  </conditionalFormatting>
  <conditionalFormatting sqref="L60">
    <cfRule type="cellIs" dxfId="2133" priority="2137" stopIfTrue="1" operator="equal">
      <formula>0</formula>
    </cfRule>
    <cfRule type="cellIs" dxfId="2132" priority="2138" stopIfTrue="1" operator="equal">
      <formula>0</formula>
    </cfRule>
    <cfRule type="cellIs" dxfId="2131" priority="2139" stopIfTrue="1" operator="equal">
      <formula>0</formula>
    </cfRule>
  </conditionalFormatting>
  <conditionalFormatting sqref="AN60:AO60">
    <cfRule type="cellIs" dxfId="2130" priority="2134" stopIfTrue="1" operator="equal">
      <formula>0</formula>
    </cfRule>
    <cfRule type="cellIs" dxfId="2129" priority="2135" stopIfTrue="1" operator="equal">
      <formula>0</formula>
    </cfRule>
    <cfRule type="cellIs" dxfId="2128" priority="2136" stopIfTrue="1" operator="equal">
      <formula>0</formula>
    </cfRule>
  </conditionalFormatting>
  <conditionalFormatting sqref="AN60:AO60">
    <cfRule type="cellIs" dxfId="2127" priority="2132" stopIfTrue="1" operator="equal">
      <formula>0</formula>
    </cfRule>
    <cfRule type="cellIs" dxfId="2126" priority="2133" stopIfTrue="1" operator="between">
      <formula>-0.0001</formula>
      <formula>0.0001</formula>
    </cfRule>
  </conditionalFormatting>
  <conditionalFormatting sqref="E60">
    <cfRule type="cellIs" dxfId="2125" priority="2130" stopIfTrue="1" operator="equal">
      <formula>0</formula>
    </cfRule>
    <cfRule type="cellIs" dxfId="2124" priority="2131" stopIfTrue="1" operator="between">
      <formula>-0.0001</formula>
      <formula>0.0001</formula>
    </cfRule>
  </conditionalFormatting>
  <conditionalFormatting sqref="G60">
    <cfRule type="cellIs" dxfId="2123" priority="2124" stopIfTrue="1" operator="equal">
      <formula>0</formula>
    </cfRule>
    <cfRule type="cellIs" dxfId="2122" priority="2125" stopIfTrue="1" operator="equal">
      <formula>0</formula>
    </cfRule>
    <cfRule type="cellIs" dxfId="2121" priority="2126" stopIfTrue="1" operator="equal">
      <formula>0</formula>
    </cfRule>
  </conditionalFormatting>
  <conditionalFormatting sqref="C60:D60">
    <cfRule type="cellIs" dxfId="2120" priority="2127" stopIfTrue="1" operator="equal">
      <formula>0</formula>
    </cfRule>
    <cfRule type="cellIs" dxfId="2119" priority="2128" stopIfTrue="1" operator="equal">
      <formula>0</formula>
    </cfRule>
    <cfRule type="cellIs" dxfId="2118" priority="2129" stopIfTrue="1" operator="equal">
      <formula>0</formula>
    </cfRule>
  </conditionalFormatting>
  <conditionalFormatting sqref="L17 C17:G17">
    <cfRule type="cellIs" dxfId="2117" priority="2069" stopIfTrue="1" operator="equal">
      <formula>0</formula>
    </cfRule>
    <cfRule type="cellIs" dxfId="2116" priority="2070" stopIfTrue="1" operator="equal">
      <formula>0</formula>
    </cfRule>
    <cfRule type="cellIs" dxfId="2115" priority="2071" stopIfTrue="1" operator="equal">
      <formula>0</formula>
    </cfRule>
  </conditionalFormatting>
  <conditionalFormatting sqref="C17 F17">
    <cfRule type="cellIs" dxfId="2114" priority="2067" stopIfTrue="1" operator="equal">
      <formula>0</formula>
    </cfRule>
    <cfRule type="cellIs" dxfId="2113" priority="2068" stopIfTrue="1" operator="between">
      <formula>-0.0001</formula>
      <formula>0.0001</formula>
    </cfRule>
  </conditionalFormatting>
  <conditionalFormatting sqref="F18">
    <cfRule type="cellIs" dxfId="2112" priority="2062" stopIfTrue="1" operator="equal">
      <formula>0</formula>
    </cfRule>
    <cfRule type="cellIs" dxfId="2111" priority="2063" stopIfTrue="1" operator="between">
      <formula>-0.0001</formula>
      <formula>0.0001</formula>
    </cfRule>
  </conditionalFormatting>
  <conditionalFormatting sqref="G11 L11">
    <cfRule type="cellIs" dxfId="2110" priority="2119" stopIfTrue="1" operator="equal">
      <formula>0</formula>
    </cfRule>
    <cfRule type="cellIs" dxfId="2109" priority="2120" stopIfTrue="1" operator="equal">
      <formula>0</formula>
    </cfRule>
    <cfRule type="cellIs" dxfId="2108" priority="2121" stopIfTrue="1" operator="equal">
      <formula>0</formula>
    </cfRule>
  </conditionalFormatting>
  <conditionalFormatting sqref="C128">
    <cfRule type="cellIs" dxfId="2107" priority="1856" stopIfTrue="1" operator="equal">
      <formula>0</formula>
    </cfRule>
    <cfRule type="cellIs" dxfId="2106" priority="1857" stopIfTrue="1" operator="equal">
      <formula>0</formula>
    </cfRule>
    <cfRule type="cellIs" dxfId="2105" priority="1858" stopIfTrue="1" operator="equal">
      <formula>0</formula>
    </cfRule>
  </conditionalFormatting>
  <conditionalFormatting sqref="C128">
    <cfRule type="cellIs" dxfId="2104" priority="1854" stopIfTrue="1" operator="equal">
      <formula>0</formula>
    </cfRule>
    <cfRule type="cellIs" dxfId="2103" priority="1855" stopIfTrue="1" operator="between">
      <formula>-0.0001</formula>
      <formula>0.0001</formula>
    </cfRule>
  </conditionalFormatting>
  <conditionalFormatting sqref="D128">
    <cfRule type="cellIs" dxfId="2102" priority="1851" stopIfTrue="1" operator="equal">
      <formula>0</formula>
    </cfRule>
    <cfRule type="cellIs" dxfId="2101" priority="1852" stopIfTrue="1" operator="equal">
      <formula>0</formula>
    </cfRule>
    <cfRule type="cellIs" dxfId="2100" priority="1853" stopIfTrue="1" operator="equal">
      <formula>0</formula>
    </cfRule>
  </conditionalFormatting>
  <conditionalFormatting sqref="E11">
    <cfRule type="cellIs" dxfId="2099" priority="2116" stopIfTrue="1" operator="equal">
      <formula>0</formula>
    </cfRule>
    <cfRule type="cellIs" dxfId="2098" priority="2117" stopIfTrue="1" operator="equal">
      <formula>0</formula>
    </cfRule>
    <cfRule type="cellIs" dxfId="2097" priority="2118" stopIfTrue="1" operator="equal">
      <formula>0</formula>
    </cfRule>
  </conditionalFormatting>
  <conditionalFormatting sqref="L12 F12 C12">
    <cfRule type="cellIs" dxfId="2096" priority="2113" stopIfTrue="1" operator="equal">
      <formula>0</formula>
    </cfRule>
    <cfRule type="cellIs" dxfId="2095" priority="2114" stopIfTrue="1" operator="equal">
      <formula>0</formula>
    </cfRule>
    <cfRule type="cellIs" dxfId="2094" priority="2115" stopIfTrue="1" operator="equal">
      <formula>0</formula>
    </cfRule>
  </conditionalFormatting>
  <conditionalFormatting sqref="F12 C12">
    <cfRule type="cellIs" dxfId="2093" priority="2111" stopIfTrue="1" operator="equal">
      <formula>0</formula>
    </cfRule>
    <cfRule type="cellIs" dxfId="2092" priority="2112" stopIfTrue="1" operator="between">
      <formula>-0.0001</formula>
      <formula>0.0001</formula>
    </cfRule>
  </conditionalFormatting>
  <conditionalFormatting sqref="E12">
    <cfRule type="cellIs" dxfId="2091" priority="2106" stopIfTrue="1" operator="equal">
      <formula>0</formula>
    </cfRule>
    <cfRule type="cellIs" dxfId="2090" priority="2107" stopIfTrue="1" operator="between">
      <formula>-0.0001</formula>
      <formula>0.0001</formula>
    </cfRule>
  </conditionalFormatting>
  <conditionalFormatting sqref="D12:E12">
    <cfRule type="cellIs" dxfId="2089" priority="2108" stopIfTrue="1" operator="equal">
      <formula>0</formula>
    </cfRule>
    <cfRule type="cellIs" dxfId="2088" priority="2109" stopIfTrue="1" operator="equal">
      <formula>0</formula>
    </cfRule>
    <cfRule type="cellIs" dxfId="2087" priority="2110" stopIfTrue="1" operator="equal">
      <formula>0</formula>
    </cfRule>
  </conditionalFormatting>
  <conditionalFormatting sqref="C12">
    <cfRule type="cellIs" dxfId="2086" priority="2105" stopIfTrue="1" operator="equal">
      <formula>0</formula>
    </cfRule>
  </conditionalFormatting>
  <conditionalFormatting sqref="D14:G14">
    <cfRule type="cellIs" dxfId="2085" priority="2102" stopIfTrue="1" operator="equal">
      <formula>0</formula>
    </cfRule>
    <cfRule type="cellIs" dxfId="2084" priority="2103" stopIfTrue="1" operator="equal">
      <formula>0</formula>
    </cfRule>
    <cfRule type="cellIs" dxfId="2083" priority="2104" stopIfTrue="1" operator="equal">
      <formula>0</formula>
    </cfRule>
  </conditionalFormatting>
  <conditionalFormatting sqref="D14">
    <cfRule type="cellIs" dxfId="2082" priority="2101" stopIfTrue="1" operator="equal">
      <formula>0</formula>
    </cfRule>
  </conditionalFormatting>
  <conditionalFormatting sqref="F14 D14">
    <cfRule type="cellIs" dxfId="2081" priority="2099" stopIfTrue="1" operator="equal">
      <formula>0</formula>
    </cfRule>
    <cfRule type="cellIs" dxfId="2080" priority="2100" stopIfTrue="1" operator="between">
      <formula>-0.0001</formula>
      <formula>0.0001</formula>
    </cfRule>
  </conditionalFormatting>
  <conditionalFormatting sqref="C14">
    <cfRule type="cellIs" dxfId="2079" priority="2098" stopIfTrue="1" operator="equal">
      <formula>0</formula>
    </cfRule>
  </conditionalFormatting>
  <conditionalFormatting sqref="C14">
    <cfRule type="cellIs" dxfId="2078" priority="2095" stopIfTrue="1" operator="equal">
      <formula>0</formula>
    </cfRule>
    <cfRule type="cellIs" dxfId="2077" priority="2096" stopIfTrue="1" operator="equal">
      <formula>0</formula>
    </cfRule>
    <cfRule type="cellIs" dxfId="2076" priority="2097" stopIfTrue="1" operator="equal">
      <formula>0</formula>
    </cfRule>
  </conditionalFormatting>
  <conditionalFormatting sqref="C14">
    <cfRule type="cellIs" dxfId="2075" priority="2093" stopIfTrue="1" operator="equal">
      <formula>0</formula>
    </cfRule>
    <cfRule type="cellIs" dxfId="2074" priority="2094" stopIfTrue="1" operator="between">
      <formula>-0.0001</formula>
      <formula>0.0001</formula>
    </cfRule>
  </conditionalFormatting>
  <conditionalFormatting sqref="M14">
    <cfRule type="cellIs" dxfId="2073" priority="2090" stopIfTrue="1" operator="equal">
      <formula>0</formula>
    </cfRule>
    <cfRule type="cellIs" dxfId="2072" priority="2091" stopIfTrue="1" operator="equal">
      <formula>0</formula>
    </cfRule>
    <cfRule type="cellIs" dxfId="2071" priority="2092" stopIfTrue="1" operator="equal">
      <formula>0</formula>
    </cfRule>
  </conditionalFormatting>
  <conditionalFormatting sqref="D15:G15">
    <cfRule type="cellIs" dxfId="2070" priority="2087" stopIfTrue="1" operator="equal">
      <formula>0</formula>
    </cfRule>
    <cfRule type="cellIs" dxfId="2069" priority="2088" stopIfTrue="1" operator="equal">
      <formula>0</formula>
    </cfRule>
    <cfRule type="cellIs" dxfId="2068" priority="2089" stopIfTrue="1" operator="equal">
      <formula>0</formula>
    </cfRule>
  </conditionalFormatting>
  <conditionalFormatting sqref="D15">
    <cfRule type="cellIs" dxfId="2067" priority="2086" stopIfTrue="1" operator="equal">
      <formula>0</formula>
    </cfRule>
  </conditionalFormatting>
  <conditionalFormatting sqref="F15 D15">
    <cfRule type="cellIs" dxfId="2066" priority="2084" stopIfTrue="1" operator="equal">
      <formula>0</formula>
    </cfRule>
    <cfRule type="cellIs" dxfId="2065" priority="2085" stopIfTrue="1" operator="between">
      <formula>-0.0001</formula>
      <formula>0.0001</formula>
    </cfRule>
  </conditionalFormatting>
  <conditionalFormatting sqref="C15">
    <cfRule type="cellIs" dxfId="2064" priority="2083" stopIfTrue="1" operator="equal">
      <formula>0</formula>
    </cfRule>
  </conditionalFormatting>
  <conditionalFormatting sqref="C15">
    <cfRule type="cellIs" dxfId="2063" priority="2080" stopIfTrue="1" operator="equal">
      <formula>0</formula>
    </cfRule>
    <cfRule type="cellIs" dxfId="2062" priority="2081" stopIfTrue="1" operator="equal">
      <formula>0</formula>
    </cfRule>
    <cfRule type="cellIs" dxfId="2061" priority="2082" stopIfTrue="1" operator="equal">
      <formula>0</formula>
    </cfRule>
  </conditionalFormatting>
  <conditionalFormatting sqref="C15">
    <cfRule type="cellIs" dxfId="2060" priority="2078" stopIfTrue="1" operator="equal">
      <formula>0</formula>
    </cfRule>
    <cfRule type="cellIs" dxfId="2059" priority="2079" stopIfTrue="1" operator="between">
      <formula>-0.0001</formula>
      <formula>0.0001</formula>
    </cfRule>
  </conditionalFormatting>
  <conditionalFormatting sqref="L15">
    <cfRule type="cellIs" dxfId="2058" priority="2075" stopIfTrue="1" operator="equal">
      <formula>0</formula>
    </cfRule>
    <cfRule type="cellIs" dxfId="2057" priority="2076" stopIfTrue="1" operator="equal">
      <formula>0</formula>
    </cfRule>
    <cfRule type="cellIs" dxfId="2056" priority="2077" stopIfTrue="1" operator="equal">
      <formula>0</formula>
    </cfRule>
  </conditionalFormatting>
  <conditionalFormatting sqref="M15">
    <cfRule type="cellIs" dxfId="2055" priority="2072" stopIfTrue="1" operator="equal">
      <formula>0</formula>
    </cfRule>
    <cfRule type="cellIs" dxfId="2054" priority="2073" stopIfTrue="1" operator="equal">
      <formula>0</formula>
    </cfRule>
    <cfRule type="cellIs" dxfId="2053" priority="2074" stopIfTrue="1" operator="equal">
      <formula>0</formula>
    </cfRule>
  </conditionalFormatting>
  <conditionalFormatting sqref="C18:G18 L18">
    <cfRule type="cellIs" dxfId="2052" priority="2064" stopIfTrue="1" operator="equal">
      <formula>0</formula>
    </cfRule>
    <cfRule type="cellIs" dxfId="2051" priority="2065" stopIfTrue="1" operator="equal">
      <formula>0</formula>
    </cfRule>
    <cfRule type="cellIs" dxfId="2050" priority="2066" stopIfTrue="1" operator="equal">
      <formula>0</formula>
    </cfRule>
  </conditionalFormatting>
  <conditionalFormatting sqref="C18:D18">
    <cfRule type="cellIs" dxfId="2049" priority="2060" stopIfTrue="1" operator="equal">
      <formula>0</formula>
    </cfRule>
    <cfRule type="cellIs" dxfId="2048" priority="2061" stopIfTrue="1" operator="between">
      <formula>-0.0001</formula>
      <formula>0.0001</formula>
    </cfRule>
  </conditionalFormatting>
  <conditionalFormatting sqref="D19:G19">
    <cfRule type="cellIs" dxfId="2047" priority="2057" stopIfTrue="1" operator="equal">
      <formula>0</formula>
    </cfRule>
    <cfRule type="cellIs" dxfId="2046" priority="2058" stopIfTrue="1" operator="equal">
      <formula>0</formula>
    </cfRule>
    <cfRule type="cellIs" dxfId="2045" priority="2059" stopIfTrue="1" operator="equal">
      <formula>0</formula>
    </cfRule>
  </conditionalFormatting>
  <conditionalFormatting sqref="D19">
    <cfRule type="cellIs" dxfId="2044" priority="2056" stopIfTrue="1" operator="equal">
      <formula>0</formula>
    </cfRule>
  </conditionalFormatting>
  <conditionalFormatting sqref="F19 D19">
    <cfRule type="cellIs" dxfId="2043" priority="2054" stopIfTrue="1" operator="equal">
      <formula>0</formula>
    </cfRule>
    <cfRule type="cellIs" dxfId="2042" priority="2055" stopIfTrue="1" operator="between">
      <formula>-0.0001</formula>
      <formula>0.0001</formula>
    </cfRule>
  </conditionalFormatting>
  <conditionalFormatting sqref="C19">
    <cfRule type="cellIs" dxfId="2041" priority="2053" stopIfTrue="1" operator="equal">
      <formula>0</formula>
    </cfRule>
  </conditionalFormatting>
  <conditionalFormatting sqref="C19">
    <cfRule type="cellIs" dxfId="2040" priority="2050" stopIfTrue="1" operator="equal">
      <formula>0</formula>
    </cfRule>
    <cfRule type="cellIs" dxfId="2039" priority="2051" stopIfTrue="1" operator="equal">
      <formula>0</formula>
    </cfRule>
    <cfRule type="cellIs" dxfId="2038" priority="2052" stopIfTrue="1" operator="equal">
      <formula>0</formula>
    </cfRule>
  </conditionalFormatting>
  <conditionalFormatting sqref="C19">
    <cfRule type="cellIs" dxfId="2037" priority="2048" stopIfTrue="1" operator="equal">
      <formula>0</formula>
    </cfRule>
    <cfRule type="cellIs" dxfId="2036" priority="2049" stopIfTrue="1" operator="between">
      <formula>-0.0001</formula>
      <formula>0.0001</formula>
    </cfRule>
  </conditionalFormatting>
  <conditionalFormatting sqref="C23:G24 L23:L24">
    <cfRule type="cellIs" dxfId="2035" priority="2042" stopIfTrue="1" operator="equal">
      <formula>0</formula>
    </cfRule>
    <cfRule type="cellIs" dxfId="2034" priority="2043" stopIfTrue="1" operator="equal">
      <formula>0</formula>
    </cfRule>
    <cfRule type="cellIs" dxfId="2033" priority="2044" stopIfTrue="1" operator="equal">
      <formula>0</formula>
    </cfRule>
  </conditionalFormatting>
  <conditionalFormatting sqref="F23:F24 C23:D24">
    <cfRule type="cellIs" dxfId="2032" priority="2040" stopIfTrue="1" operator="equal">
      <formula>0</formula>
    </cfRule>
    <cfRule type="cellIs" dxfId="2031" priority="2041" stopIfTrue="1" operator="between">
      <formula>-0.0001</formula>
      <formula>0.0001</formula>
    </cfRule>
  </conditionalFormatting>
  <conditionalFormatting sqref="C23:D24">
    <cfRule type="cellIs" dxfId="2030" priority="2039" stopIfTrue="1" operator="equal">
      <formula>0</formula>
    </cfRule>
  </conditionalFormatting>
  <conditionalFormatting sqref="C25:G25 L25">
    <cfRule type="cellIs" dxfId="2029" priority="2036" stopIfTrue="1" operator="equal">
      <formula>0</formula>
    </cfRule>
    <cfRule type="cellIs" dxfId="2028" priority="2037" stopIfTrue="1" operator="equal">
      <formula>0</formula>
    </cfRule>
    <cfRule type="cellIs" dxfId="2027" priority="2038" stopIfTrue="1" operator="equal">
      <formula>0</formula>
    </cfRule>
  </conditionalFormatting>
  <conditionalFormatting sqref="F25 C25:D25">
    <cfRule type="cellIs" dxfId="2026" priority="2034" stopIfTrue="1" operator="equal">
      <formula>0</formula>
    </cfRule>
    <cfRule type="cellIs" dxfId="2025" priority="2035" stopIfTrue="1" operator="between">
      <formula>-0.0001</formula>
      <formula>0.0001</formula>
    </cfRule>
  </conditionalFormatting>
  <conditionalFormatting sqref="C25:D25">
    <cfRule type="cellIs" dxfId="2024" priority="2033" stopIfTrue="1" operator="equal">
      <formula>0</formula>
    </cfRule>
  </conditionalFormatting>
  <conditionalFormatting sqref="L26">
    <cfRule type="cellIs" dxfId="2023" priority="2030" stopIfTrue="1" operator="equal">
      <formula>0</formula>
    </cfRule>
    <cfRule type="cellIs" dxfId="2022" priority="2031" stopIfTrue="1" operator="equal">
      <formula>0</formula>
    </cfRule>
    <cfRule type="cellIs" dxfId="2021" priority="2032" stopIfTrue="1" operator="equal">
      <formula>0</formula>
    </cfRule>
  </conditionalFormatting>
  <conditionalFormatting sqref="AN26:AO26 D26:E26 G26">
    <cfRule type="cellIs" dxfId="2020" priority="2027" stopIfTrue="1" operator="equal">
      <formula>0</formula>
    </cfRule>
    <cfRule type="cellIs" dxfId="2019" priority="2028" stopIfTrue="1" operator="equal">
      <formula>0</formula>
    </cfRule>
    <cfRule type="cellIs" dxfId="2018" priority="2029" stopIfTrue="1" operator="equal">
      <formula>0</formula>
    </cfRule>
  </conditionalFormatting>
  <conditionalFormatting sqref="AN26:AO26 G26 E26">
    <cfRule type="cellIs" dxfId="2017" priority="2025" stopIfTrue="1" operator="equal">
      <formula>0</formula>
    </cfRule>
    <cfRule type="cellIs" dxfId="2016" priority="2026" stopIfTrue="1" operator="between">
      <formula>-0.0001</formula>
      <formula>0.0001</formula>
    </cfRule>
  </conditionalFormatting>
  <conditionalFormatting sqref="C26">
    <cfRule type="cellIs" dxfId="2015" priority="2016" stopIfTrue="1" operator="equal">
      <formula>0</formula>
    </cfRule>
    <cfRule type="cellIs" dxfId="2014" priority="2017" stopIfTrue="1" operator="equal">
      <formula>0</formula>
    </cfRule>
    <cfRule type="cellIs" dxfId="2013" priority="2018" stopIfTrue="1" operator="equal">
      <formula>0</formula>
    </cfRule>
  </conditionalFormatting>
  <conditionalFormatting sqref="C26">
    <cfRule type="cellIs" dxfId="2012" priority="2022" stopIfTrue="1" operator="equal">
      <formula>0</formula>
    </cfRule>
    <cfRule type="cellIs" dxfId="2011" priority="2023" stopIfTrue="1" operator="equal">
      <formula>0</formula>
    </cfRule>
    <cfRule type="cellIs" dxfId="2010" priority="2024" stopIfTrue="1" operator="equal">
      <formula>0</formula>
    </cfRule>
  </conditionalFormatting>
  <conditionalFormatting sqref="C26">
    <cfRule type="cellIs" dxfId="2009" priority="2021" stopIfTrue="1" operator="equal">
      <formula>0</formula>
    </cfRule>
  </conditionalFormatting>
  <conditionalFormatting sqref="C26">
    <cfRule type="cellIs" dxfId="2008" priority="2019" stopIfTrue="1" operator="equal">
      <formula>0</formula>
    </cfRule>
    <cfRule type="cellIs" dxfId="2007" priority="2020" stopIfTrue="1" operator="between">
      <formula>-0.0001</formula>
      <formula>0.0001</formula>
    </cfRule>
  </conditionalFormatting>
  <conditionalFormatting sqref="L32">
    <cfRule type="cellIs" dxfId="2006" priority="2013" stopIfTrue="1" operator="equal">
      <formula>0</formula>
    </cfRule>
    <cfRule type="cellIs" dxfId="2005" priority="2014" stopIfTrue="1" operator="equal">
      <formula>0</formula>
    </cfRule>
    <cfRule type="cellIs" dxfId="2004" priority="2015" stopIfTrue="1" operator="equal">
      <formula>0</formula>
    </cfRule>
  </conditionalFormatting>
  <conditionalFormatting sqref="E32 G32">
    <cfRule type="cellIs" dxfId="2003" priority="2010" stopIfTrue="1" operator="equal">
      <formula>0</formula>
    </cfRule>
    <cfRule type="cellIs" dxfId="2002" priority="2011" stopIfTrue="1" operator="equal">
      <formula>0</formula>
    </cfRule>
    <cfRule type="cellIs" dxfId="2001" priority="2012" stopIfTrue="1" operator="equal">
      <formula>0</formula>
    </cfRule>
  </conditionalFormatting>
  <conditionalFormatting sqref="L33 F33 C33">
    <cfRule type="cellIs" dxfId="2000" priority="2007" stopIfTrue="1" operator="equal">
      <formula>0</formula>
    </cfRule>
    <cfRule type="cellIs" dxfId="1999" priority="2008" stopIfTrue="1" operator="equal">
      <formula>0</formula>
    </cfRule>
    <cfRule type="cellIs" dxfId="1998" priority="2009" stopIfTrue="1" operator="equal">
      <formula>0</formula>
    </cfRule>
  </conditionalFormatting>
  <conditionalFormatting sqref="F33 C33">
    <cfRule type="cellIs" dxfId="1997" priority="2005" stopIfTrue="1" operator="equal">
      <formula>0</formula>
    </cfRule>
    <cfRule type="cellIs" dxfId="1996" priority="2006" stopIfTrue="1" operator="between">
      <formula>-0.0001</formula>
      <formula>0.0001</formula>
    </cfRule>
  </conditionalFormatting>
  <conditionalFormatting sqref="C33">
    <cfRule type="cellIs" dxfId="1995" priority="2004" stopIfTrue="1" operator="equal">
      <formula>0</formula>
    </cfRule>
  </conditionalFormatting>
  <conditionalFormatting sqref="E33">
    <cfRule type="cellIs" dxfId="1994" priority="1999" stopIfTrue="1" operator="equal">
      <formula>0</formula>
    </cfRule>
    <cfRule type="cellIs" dxfId="1993" priority="2000" stopIfTrue="1" operator="between">
      <formula>-0.0001</formula>
      <formula>0.0001</formula>
    </cfRule>
  </conditionalFormatting>
  <conditionalFormatting sqref="D33:E33">
    <cfRule type="cellIs" dxfId="1992" priority="2001" stopIfTrue="1" operator="equal">
      <formula>0</formula>
    </cfRule>
    <cfRule type="cellIs" dxfId="1991" priority="2002" stopIfTrue="1" operator="equal">
      <formula>0</formula>
    </cfRule>
    <cfRule type="cellIs" dxfId="1990" priority="2003" stopIfTrue="1" operator="equal">
      <formula>0</formula>
    </cfRule>
  </conditionalFormatting>
  <conditionalFormatting sqref="E547">
    <cfRule type="cellIs" dxfId="1989" priority="1066" stopIfTrue="1" operator="equal">
      <formula>0</formula>
    </cfRule>
    <cfRule type="cellIs" dxfId="1988" priority="1067" stopIfTrue="1" operator="equal">
      <formula>0</formula>
    </cfRule>
    <cfRule type="cellIs" dxfId="1987" priority="1068" stopIfTrue="1" operator="equal">
      <formula>0</formula>
    </cfRule>
  </conditionalFormatting>
  <conditionalFormatting sqref="E39:F39">
    <cfRule type="cellIs" dxfId="1986" priority="1996" stopIfTrue="1" operator="equal">
      <formula>0</formula>
    </cfRule>
    <cfRule type="cellIs" dxfId="1985" priority="1997" stopIfTrue="1" operator="equal">
      <formula>0</formula>
    </cfRule>
    <cfRule type="cellIs" dxfId="1984" priority="1998" stopIfTrue="1" operator="equal">
      <formula>0</formula>
    </cfRule>
  </conditionalFormatting>
  <conditionalFormatting sqref="G39">
    <cfRule type="cellIs" dxfId="1983" priority="1978" stopIfTrue="1" operator="equal">
      <formula>0</formula>
    </cfRule>
    <cfRule type="cellIs" dxfId="1982" priority="1979" stopIfTrue="1" operator="between">
      <formula>-0.0001</formula>
      <formula>0.0001</formula>
    </cfRule>
  </conditionalFormatting>
  <conditionalFormatting sqref="L39">
    <cfRule type="cellIs" dxfId="1981" priority="1993" stopIfTrue="1" operator="equal">
      <formula>0</formula>
    </cfRule>
    <cfRule type="cellIs" dxfId="1980" priority="1994" stopIfTrue="1" operator="equal">
      <formula>0</formula>
    </cfRule>
    <cfRule type="cellIs" dxfId="1979" priority="1995" stopIfTrue="1" operator="equal">
      <formula>0</formula>
    </cfRule>
  </conditionalFormatting>
  <conditionalFormatting sqref="AN39:AO39">
    <cfRule type="cellIs" dxfId="1978" priority="1990" stopIfTrue="1" operator="equal">
      <formula>0</formula>
    </cfRule>
    <cfRule type="cellIs" dxfId="1977" priority="1991" stopIfTrue="1" operator="equal">
      <formula>0</formula>
    </cfRule>
    <cfRule type="cellIs" dxfId="1976" priority="1992" stopIfTrue="1" operator="equal">
      <formula>0</formula>
    </cfRule>
  </conditionalFormatting>
  <conditionalFormatting sqref="AN39:AO39">
    <cfRule type="cellIs" dxfId="1975" priority="1988" stopIfTrue="1" operator="equal">
      <formula>0</formula>
    </cfRule>
    <cfRule type="cellIs" dxfId="1974" priority="1989" stopIfTrue="1" operator="between">
      <formula>-0.0001</formula>
      <formula>0.0001</formula>
    </cfRule>
  </conditionalFormatting>
  <conditionalFormatting sqref="E39">
    <cfRule type="cellIs" dxfId="1973" priority="1986" stopIfTrue="1" operator="equal">
      <formula>0</formula>
    </cfRule>
    <cfRule type="cellIs" dxfId="1972" priority="1987" stopIfTrue="1" operator="between">
      <formula>-0.0001</formula>
      <formula>0.0001</formula>
    </cfRule>
  </conditionalFormatting>
  <conditionalFormatting sqref="G39">
    <cfRule type="cellIs" dxfId="1971" priority="1980" stopIfTrue="1" operator="equal">
      <formula>0</formula>
    </cfRule>
    <cfRule type="cellIs" dxfId="1970" priority="1981" stopIfTrue="1" operator="equal">
      <formula>0</formula>
    </cfRule>
    <cfRule type="cellIs" dxfId="1969" priority="1982" stopIfTrue="1" operator="equal">
      <formula>0</formula>
    </cfRule>
  </conditionalFormatting>
  <conditionalFormatting sqref="C39:D39">
    <cfRule type="cellIs" dxfId="1968" priority="1983" stopIfTrue="1" operator="equal">
      <formula>0</formula>
    </cfRule>
    <cfRule type="cellIs" dxfId="1967" priority="1984" stopIfTrue="1" operator="equal">
      <formula>0</formula>
    </cfRule>
    <cfRule type="cellIs" dxfId="1966" priority="1985" stopIfTrue="1" operator="equal">
      <formula>0</formula>
    </cfRule>
  </conditionalFormatting>
  <conditionalFormatting sqref="F48">
    <cfRule type="cellIs" dxfId="1965" priority="1967" stopIfTrue="1" operator="equal">
      <formula>0</formula>
    </cfRule>
    <cfRule type="cellIs" dxfId="1964" priority="1968" stopIfTrue="1" operator="equal">
      <formula>0</formula>
    </cfRule>
    <cfRule type="cellIs" dxfId="1963" priority="1969" stopIfTrue="1" operator="equal">
      <formula>0</formula>
    </cfRule>
  </conditionalFormatting>
  <conditionalFormatting sqref="L49 C48:D48">
    <cfRule type="cellIs" dxfId="1962" priority="1972" stopIfTrue="1" operator="equal">
      <formula>0</formula>
    </cfRule>
    <cfRule type="cellIs" dxfId="1961" priority="1973" stopIfTrue="1" operator="equal">
      <formula>0</formula>
    </cfRule>
    <cfRule type="cellIs" dxfId="1960" priority="1974" stopIfTrue="1" operator="equal">
      <formula>0</formula>
    </cfRule>
  </conditionalFormatting>
  <conditionalFormatting sqref="C48:D48">
    <cfRule type="cellIs" dxfId="1959" priority="1970" stopIfTrue="1" operator="equal">
      <formula>0</formula>
    </cfRule>
    <cfRule type="cellIs" dxfId="1958" priority="1971" stopIfTrue="1" operator="between">
      <formula>-0.0001</formula>
      <formula>0.0001</formula>
    </cfRule>
  </conditionalFormatting>
  <conditionalFormatting sqref="O47:O48 L47:L48">
    <cfRule type="cellIs" dxfId="1957" priority="1954" stopIfTrue="1" operator="equal">
      <formula>0</formula>
    </cfRule>
    <cfRule type="cellIs" dxfId="1956" priority="1955" stopIfTrue="1" operator="equal">
      <formula>0</formula>
    </cfRule>
    <cfRule type="cellIs" dxfId="1955" priority="1956" stopIfTrue="1" operator="equal">
      <formula>0</formula>
    </cfRule>
  </conditionalFormatting>
  <conditionalFormatting sqref="S47:T47 G47:G49 E47:E49">
    <cfRule type="cellIs" dxfId="1954" priority="1975" stopIfTrue="1" operator="equal">
      <formula>0</formula>
    </cfRule>
    <cfRule type="cellIs" dxfId="1953" priority="1976" stopIfTrue="1" operator="equal">
      <formula>0</formula>
    </cfRule>
    <cfRule type="cellIs" dxfId="1952" priority="1977" stopIfTrue="1" operator="equal">
      <formula>0</formula>
    </cfRule>
  </conditionalFormatting>
  <conditionalFormatting sqref="F48">
    <cfRule type="cellIs" dxfId="1951" priority="1965" stopIfTrue="1" operator="equal">
      <formula>0</formula>
    </cfRule>
    <cfRule type="cellIs" dxfId="1950" priority="1966" stopIfTrue="1" operator="between">
      <formula>-0.0001</formula>
      <formula>0.0001</formula>
    </cfRule>
  </conditionalFormatting>
  <conditionalFormatting sqref="C47">
    <cfRule type="cellIs" dxfId="1949" priority="1957" stopIfTrue="1" operator="equal">
      <formula>0</formula>
    </cfRule>
    <cfRule type="cellIs" dxfId="1948" priority="1958" stopIfTrue="1" operator="equal">
      <formula>0</formula>
    </cfRule>
    <cfRule type="cellIs" dxfId="1947" priority="1959" stopIfTrue="1" operator="equal">
      <formula>0</formula>
    </cfRule>
  </conditionalFormatting>
  <conditionalFormatting sqref="F47">
    <cfRule type="cellIs" dxfId="1946" priority="1962" stopIfTrue="1" operator="equal">
      <formula>0</formula>
    </cfRule>
    <cfRule type="cellIs" dxfId="1945" priority="1963" stopIfTrue="1" operator="equal">
      <formula>0</formula>
    </cfRule>
    <cfRule type="cellIs" dxfId="1944" priority="1964" stopIfTrue="1" operator="equal">
      <formula>0</formula>
    </cfRule>
  </conditionalFormatting>
  <conditionalFormatting sqref="F47">
    <cfRule type="cellIs" dxfId="1943" priority="1960" stopIfTrue="1" operator="equal">
      <formula>0</formula>
    </cfRule>
    <cfRule type="cellIs" dxfId="1942" priority="1961" stopIfTrue="1" operator="between">
      <formula>-0.0001</formula>
      <formula>0.0001</formula>
    </cfRule>
  </conditionalFormatting>
  <conditionalFormatting sqref="B81 G81 E81 E80:G80 S80:AM80">
    <cfRule type="cellIs" dxfId="1941" priority="1951" stopIfTrue="1" operator="equal">
      <formula>0</formula>
    </cfRule>
    <cfRule type="cellIs" dxfId="1940" priority="1952" stopIfTrue="1" operator="equal">
      <formula>0</formula>
    </cfRule>
    <cfRule type="cellIs" dxfId="1939" priority="1953" stopIfTrue="1" operator="equal">
      <formula>0</formula>
    </cfRule>
  </conditionalFormatting>
  <conditionalFormatting sqref="F80">
    <cfRule type="cellIs" dxfId="1938" priority="1949" stopIfTrue="1" operator="equal">
      <formula>0</formula>
    </cfRule>
    <cfRule type="cellIs" dxfId="1937" priority="1950" stopIfTrue="1" operator="between">
      <formula>-0.0001</formula>
      <formula>0.0001</formula>
    </cfRule>
  </conditionalFormatting>
  <conditionalFormatting sqref="F81 C81">
    <cfRule type="cellIs" dxfId="1936" priority="1941" stopIfTrue="1" operator="equal">
      <formula>0</formula>
    </cfRule>
    <cfRule type="cellIs" dxfId="1935" priority="1942" stopIfTrue="1" operator="equal">
      <formula>0</formula>
    </cfRule>
    <cfRule type="cellIs" dxfId="1934" priority="1943" stopIfTrue="1" operator="equal">
      <formula>0</formula>
    </cfRule>
  </conditionalFormatting>
  <conditionalFormatting sqref="D81 L81">
    <cfRule type="cellIs" dxfId="1933" priority="1946" stopIfTrue="1" operator="equal">
      <formula>0</formula>
    </cfRule>
    <cfRule type="cellIs" dxfId="1932" priority="1947" stopIfTrue="1" operator="equal">
      <formula>0</formula>
    </cfRule>
    <cfRule type="cellIs" dxfId="1931" priority="1948" stopIfTrue="1" operator="equal">
      <formula>0</formula>
    </cfRule>
  </conditionalFormatting>
  <conditionalFormatting sqref="D81">
    <cfRule type="cellIs" dxfId="1930" priority="1944" stopIfTrue="1" operator="equal">
      <formula>0</formula>
    </cfRule>
    <cfRule type="cellIs" dxfId="1929" priority="1945" stopIfTrue="1" operator="between">
      <formula>-0.0001</formula>
      <formula>0.0001</formula>
    </cfRule>
  </conditionalFormatting>
  <conditionalFormatting sqref="F81 C81">
    <cfRule type="cellIs" dxfId="1928" priority="1939" stopIfTrue="1" operator="equal">
      <formula>0</formula>
    </cfRule>
    <cfRule type="cellIs" dxfId="1927" priority="1940" stopIfTrue="1" operator="between">
      <formula>-0.0001</formula>
      <formula>0.0001</formula>
    </cfRule>
  </conditionalFormatting>
  <conditionalFormatting sqref="C93:C94 E93:E94 G93:G94 L92:P92 S92:AM92">
    <cfRule type="cellIs" dxfId="1926" priority="1936" stopIfTrue="1" operator="equal">
      <formula>0</formula>
    </cfRule>
    <cfRule type="cellIs" dxfId="1925" priority="1937" stopIfTrue="1" operator="equal">
      <formula>0</formula>
    </cfRule>
    <cfRule type="cellIs" dxfId="1924" priority="1938" stopIfTrue="1" operator="equal">
      <formula>0</formula>
    </cfRule>
  </conditionalFormatting>
  <conditionalFormatting sqref="L93:L94">
    <cfRule type="cellIs" dxfId="1923" priority="1931" stopIfTrue="1" operator="equal">
      <formula>0</formula>
    </cfRule>
    <cfRule type="cellIs" dxfId="1922" priority="1932" stopIfTrue="1" operator="equal">
      <formula>0</formula>
    </cfRule>
    <cfRule type="cellIs" dxfId="1921" priority="1933" stopIfTrue="1" operator="equal">
      <formula>0</formula>
    </cfRule>
  </conditionalFormatting>
  <conditionalFormatting sqref="C93:C94">
    <cfRule type="cellIs" dxfId="1920" priority="1934" stopIfTrue="1" operator="equal">
      <formula>0</formula>
    </cfRule>
    <cfRule type="cellIs" dxfId="1919" priority="1935" stopIfTrue="1" operator="between">
      <formula>-0.0001</formula>
      <formula>0.0001</formula>
    </cfRule>
  </conditionalFormatting>
  <conditionalFormatting sqref="M92 P92 W92 AC92 AJ92">
    <cfRule type="cellIs" dxfId="1918" priority="1929" stopIfTrue="1" operator="equal">
      <formula>0</formula>
    </cfRule>
    <cfRule type="cellIs" dxfId="1917" priority="1930" stopIfTrue="1" operator="between">
      <formula>-0.0001</formula>
      <formula>0.0001</formula>
    </cfRule>
  </conditionalFormatting>
  <conditionalFormatting sqref="E92">
    <cfRule type="cellIs" dxfId="1916" priority="1926" stopIfTrue="1" operator="equal">
      <formula>0</formula>
    </cfRule>
    <cfRule type="cellIs" dxfId="1915" priority="1927" stopIfTrue="1" operator="equal">
      <formula>0</formula>
    </cfRule>
    <cfRule type="cellIs" dxfId="1914" priority="1928" stopIfTrue="1" operator="equal">
      <formula>0</formula>
    </cfRule>
  </conditionalFormatting>
  <conditionalFormatting sqref="E92">
    <cfRule type="cellIs" dxfId="1913" priority="1924" stopIfTrue="1" operator="equal">
      <formula>0</formula>
    </cfRule>
    <cfRule type="cellIs" dxfId="1912" priority="1925" stopIfTrue="1" operator="between">
      <formula>-0.0001</formula>
      <formula>0.0001</formula>
    </cfRule>
  </conditionalFormatting>
  <conditionalFormatting sqref="C92">
    <cfRule type="cellIs" dxfId="1911" priority="1915" stopIfTrue="1" operator="equal">
      <formula>0</formula>
    </cfRule>
    <cfRule type="cellIs" dxfId="1910" priority="1916" stopIfTrue="1" operator="equal">
      <formula>0</formula>
    </cfRule>
    <cfRule type="cellIs" dxfId="1909" priority="1917" stopIfTrue="1" operator="equal">
      <formula>0</formula>
    </cfRule>
  </conditionalFormatting>
  <conditionalFormatting sqref="C92">
    <cfRule type="cellIs" dxfId="1908" priority="1921" stopIfTrue="1" operator="equal">
      <formula>0</formula>
    </cfRule>
    <cfRule type="cellIs" dxfId="1907" priority="1922" stopIfTrue="1" operator="equal">
      <formula>0</formula>
    </cfRule>
    <cfRule type="cellIs" dxfId="1906" priority="1923" stopIfTrue="1" operator="equal">
      <formula>0</formula>
    </cfRule>
  </conditionalFormatting>
  <conditionalFormatting sqref="C92">
    <cfRule type="cellIs" dxfId="1905" priority="1920" stopIfTrue="1" operator="equal">
      <formula>0</formula>
    </cfRule>
  </conditionalFormatting>
  <conditionalFormatting sqref="C92">
    <cfRule type="cellIs" dxfId="1904" priority="1918" stopIfTrue="1" operator="equal">
      <formula>0</formula>
    </cfRule>
    <cfRule type="cellIs" dxfId="1903" priority="1919" stopIfTrue="1" operator="between">
      <formula>-0.0001</formula>
      <formula>0.0001</formula>
    </cfRule>
  </conditionalFormatting>
  <conditionalFormatting sqref="S102:AM103 L102:P103 C101:C103 E101:E103 G101:G103 C100:G100 S96:T96 L96">
    <cfRule type="cellIs" dxfId="1902" priority="1912" stopIfTrue="1" operator="equal">
      <formula>0</formula>
    </cfRule>
    <cfRule type="cellIs" dxfId="1901" priority="1913" stopIfTrue="1" operator="equal">
      <formula>0</formula>
    </cfRule>
    <cfRule type="cellIs" dxfId="1900" priority="1914" stopIfTrue="1" operator="equal">
      <formula>0</formula>
    </cfRule>
  </conditionalFormatting>
  <conditionalFormatting sqref="C101:C103 C100:D100 F96 C96:D96">
    <cfRule type="cellIs" dxfId="1899" priority="1910" stopIfTrue="1" operator="equal">
      <formula>0</formula>
    </cfRule>
    <cfRule type="cellIs" dxfId="1898" priority="1911" stopIfTrue="1" operator="between">
      <formula>-0.0001</formula>
      <formula>0.0001</formula>
    </cfRule>
  </conditionalFormatting>
  <conditionalFormatting sqref="C100:D100 D96">
    <cfRule type="cellIs" dxfId="1897" priority="1909" stopIfTrue="1" operator="equal">
      <formula>0</formula>
    </cfRule>
  </conditionalFormatting>
  <conditionalFormatting sqref="L100:L101">
    <cfRule type="cellIs" dxfId="1896" priority="1906" stopIfTrue="1" operator="equal">
      <formula>0</formula>
    </cfRule>
    <cfRule type="cellIs" dxfId="1895" priority="1907" stopIfTrue="1" operator="equal">
      <formula>0</formula>
    </cfRule>
    <cfRule type="cellIs" dxfId="1894" priority="1908" stopIfTrue="1" operator="equal">
      <formula>0</formula>
    </cfRule>
  </conditionalFormatting>
  <conditionalFormatting sqref="O100">
    <cfRule type="cellIs" dxfId="1893" priority="1903" stopIfTrue="1" operator="equal">
      <formula>0</formula>
    </cfRule>
    <cfRule type="cellIs" dxfId="1892" priority="1904" stopIfTrue="1" operator="equal">
      <formula>0</formula>
    </cfRule>
    <cfRule type="cellIs" dxfId="1891" priority="1905" stopIfTrue="1" operator="equal">
      <formula>0</formula>
    </cfRule>
  </conditionalFormatting>
  <conditionalFormatting sqref="C106:F106 E105:G105">
    <cfRule type="cellIs" dxfId="1890" priority="1900" stopIfTrue="1" operator="equal">
      <formula>0</formula>
    </cfRule>
    <cfRule type="cellIs" dxfId="1889" priority="1901" stopIfTrue="1" operator="equal">
      <formula>0</formula>
    </cfRule>
    <cfRule type="cellIs" dxfId="1888" priority="1902" stopIfTrue="1" operator="equal">
      <formula>0</formula>
    </cfRule>
  </conditionalFormatting>
  <conditionalFormatting sqref="L106">
    <cfRule type="cellIs" dxfId="1887" priority="1897" stopIfTrue="1" operator="equal">
      <formula>0</formula>
    </cfRule>
    <cfRule type="cellIs" dxfId="1886" priority="1898" stopIfTrue="1" operator="equal">
      <formula>0</formula>
    </cfRule>
    <cfRule type="cellIs" dxfId="1885" priority="1899" stopIfTrue="1" operator="equal">
      <formula>0</formula>
    </cfRule>
  </conditionalFormatting>
  <conditionalFormatting sqref="L105">
    <cfRule type="cellIs" dxfId="1884" priority="1894" stopIfTrue="1" operator="equal">
      <formula>0</formula>
    </cfRule>
    <cfRule type="cellIs" dxfId="1883" priority="1895" stopIfTrue="1" operator="equal">
      <formula>0</formula>
    </cfRule>
    <cfRule type="cellIs" dxfId="1882" priority="1896" stopIfTrue="1" operator="equal">
      <formula>0</formula>
    </cfRule>
  </conditionalFormatting>
  <conditionalFormatting sqref="C105">
    <cfRule type="cellIs" dxfId="1881" priority="1889" stopIfTrue="1" operator="equal">
      <formula>0</formula>
    </cfRule>
    <cfRule type="cellIs" dxfId="1880" priority="1890" stopIfTrue="1" operator="between">
      <formula>-0.0001</formula>
      <formula>0.0001</formula>
    </cfRule>
  </conditionalFormatting>
  <conditionalFormatting sqref="C105">
    <cfRule type="cellIs" dxfId="1879" priority="1891" stopIfTrue="1" operator="equal">
      <formula>0</formula>
    </cfRule>
    <cfRule type="cellIs" dxfId="1878" priority="1892" stopIfTrue="1" operator="equal">
      <formula>0</formula>
    </cfRule>
    <cfRule type="cellIs" dxfId="1877" priority="1893" stopIfTrue="1" operator="equal">
      <formula>0</formula>
    </cfRule>
  </conditionalFormatting>
  <conditionalFormatting sqref="S112:AM113 L112:P113 C112:C113 E112:E113 G112:G113">
    <cfRule type="cellIs" dxfId="1876" priority="1886" stopIfTrue="1" operator="equal">
      <formula>0</formula>
    </cfRule>
    <cfRule type="cellIs" dxfId="1875" priority="1887" stopIfTrue="1" operator="equal">
      <formula>0</formula>
    </cfRule>
    <cfRule type="cellIs" dxfId="1874" priority="1888" stopIfTrue="1" operator="equal">
      <formula>0</formula>
    </cfRule>
  </conditionalFormatting>
  <conditionalFormatting sqref="C112:C113">
    <cfRule type="cellIs" dxfId="1873" priority="1884" stopIfTrue="1" operator="equal">
      <formula>0</formula>
    </cfRule>
    <cfRule type="cellIs" dxfId="1872" priority="1885" stopIfTrue="1" operator="between">
      <formula>-0.0001</formula>
      <formula>0.0001</formula>
    </cfRule>
  </conditionalFormatting>
  <conditionalFormatting sqref="S117:AM118 S120:AM120 S119:AK119 AM119 L117:P120 C116:C120 E116:E120 G116:G120">
    <cfRule type="cellIs" dxfId="1871" priority="1881" stopIfTrue="1" operator="equal">
      <formula>0</formula>
    </cfRule>
    <cfRule type="cellIs" dxfId="1870" priority="1882" stopIfTrue="1" operator="equal">
      <formula>0</formula>
    </cfRule>
    <cfRule type="cellIs" dxfId="1869" priority="1883" stopIfTrue="1" operator="equal">
      <formula>0</formula>
    </cfRule>
  </conditionalFormatting>
  <conditionalFormatting sqref="L116">
    <cfRule type="cellIs" dxfId="1868" priority="1876" stopIfTrue="1" operator="equal">
      <formula>0</formula>
    </cfRule>
    <cfRule type="cellIs" dxfId="1867" priority="1877" stopIfTrue="1" operator="equal">
      <formula>0</formula>
    </cfRule>
    <cfRule type="cellIs" dxfId="1866" priority="1878" stopIfTrue="1" operator="equal">
      <formula>0</formula>
    </cfRule>
  </conditionalFormatting>
  <conditionalFormatting sqref="C116:C120">
    <cfRule type="cellIs" dxfId="1865" priority="1879" stopIfTrue="1" operator="equal">
      <formula>0</formula>
    </cfRule>
    <cfRule type="cellIs" dxfId="1864" priority="1880" stopIfTrue="1" operator="between">
      <formula>-0.0001</formula>
      <formula>0.0001</formula>
    </cfRule>
  </conditionalFormatting>
  <conditionalFormatting sqref="M124">
    <cfRule type="cellIs" dxfId="1863" priority="1869" stopIfTrue="1" operator="equal">
      <formula>0</formula>
    </cfRule>
    <cfRule type="cellIs" dxfId="1862" priority="1870" stopIfTrue="1" operator="equal">
      <formula>0</formula>
    </cfRule>
    <cfRule type="cellIs" dxfId="1861" priority="1871" stopIfTrue="1" operator="equal">
      <formula>0</formula>
    </cfRule>
  </conditionalFormatting>
  <conditionalFormatting sqref="C129:G129 E128:G128 S127:AM128 L127:P128 C127 E127 G127 D124:G124">
    <cfRule type="cellIs" dxfId="1860" priority="1873" stopIfTrue="1" operator="equal">
      <formula>0</formula>
    </cfRule>
    <cfRule type="cellIs" dxfId="1859" priority="1874" stopIfTrue="1" operator="equal">
      <formula>0</formula>
    </cfRule>
    <cfRule type="cellIs" dxfId="1858" priority="1875" stopIfTrue="1" operator="equal">
      <formula>0</formula>
    </cfRule>
  </conditionalFormatting>
  <conditionalFormatting sqref="D124">
    <cfRule type="cellIs" dxfId="1857" priority="1872" stopIfTrue="1" operator="equal">
      <formula>0</formula>
    </cfRule>
  </conditionalFormatting>
  <conditionalFormatting sqref="F124 D124">
    <cfRule type="cellIs" dxfId="1856" priority="1867" stopIfTrue="1" operator="equal">
      <formula>0</formula>
    </cfRule>
    <cfRule type="cellIs" dxfId="1855" priority="1868" stopIfTrue="1" operator="between">
      <formula>-0.0001</formula>
      <formula>0.0001</formula>
    </cfRule>
  </conditionalFormatting>
  <conditionalFormatting sqref="C124">
    <cfRule type="cellIs" dxfId="1854" priority="1866" stopIfTrue="1" operator="equal">
      <formula>0</formula>
    </cfRule>
  </conditionalFormatting>
  <conditionalFormatting sqref="C124">
    <cfRule type="cellIs" dxfId="1853" priority="1863" stopIfTrue="1" operator="equal">
      <formula>0</formula>
    </cfRule>
    <cfRule type="cellIs" dxfId="1852" priority="1864" stopIfTrue="1" operator="equal">
      <formula>0</formula>
    </cfRule>
    <cfRule type="cellIs" dxfId="1851" priority="1865" stopIfTrue="1" operator="equal">
      <formula>0</formula>
    </cfRule>
  </conditionalFormatting>
  <conditionalFormatting sqref="C124">
    <cfRule type="cellIs" dxfId="1850" priority="1861" stopIfTrue="1" operator="equal">
      <formula>0</formula>
    </cfRule>
    <cfRule type="cellIs" dxfId="1849" priority="1862" stopIfTrue="1" operator="between">
      <formula>-0.0001</formula>
      <formula>0.0001</formula>
    </cfRule>
  </conditionalFormatting>
  <conditionalFormatting sqref="F129 C129 C127">
    <cfRule type="cellIs" dxfId="1848" priority="1859" stopIfTrue="1" operator="equal">
      <formula>0</formula>
    </cfRule>
    <cfRule type="cellIs" dxfId="1847" priority="1860" stopIfTrue="1" operator="between">
      <formula>-0.0001</formula>
      <formula>0.0001</formula>
    </cfRule>
  </conditionalFormatting>
  <conditionalFormatting sqref="D128">
    <cfRule type="cellIs" dxfId="1846" priority="1849" stopIfTrue="1" operator="equal">
      <formula>0</formula>
    </cfRule>
    <cfRule type="cellIs" dxfId="1845" priority="1850" stopIfTrue="1" operator="between">
      <formula>-0.0001</formula>
      <formula>0.0001</formula>
    </cfRule>
  </conditionalFormatting>
  <conditionalFormatting sqref="E137:G137 C137 L135 C134:G135">
    <cfRule type="cellIs" dxfId="1844" priority="1846" stopIfTrue="1" operator="equal">
      <formula>0</formula>
    </cfRule>
    <cfRule type="cellIs" dxfId="1843" priority="1847" stopIfTrue="1" operator="equal">
      <formula>0</formula>
    </cfRule>
    <cfRule type="cellIs" dxfId="1842" priority="1848" stopIfTrue="1" operator="equal">
      <formula>0</formula>
    </cfRule>
  </conditionalFormatting>
  <conditionalFormatting sqref="C137 F134 C134:D134">
    <cfRule type="cellIs" dxfId="1841" priority="1844" stopIfTrue="1" operator="equal">
      <formula>0</formula>
    </cfRule>
    <cfRule type="cellIs" dxfId="1840" priority="1845" stopIfTrue="1" operator="between">
      <formula>-0.0001</formula>
      <formula>0.0001</formula>
    </cfRule>
  </conditionalFormatting>
  <conditionalFormatting sqref="C137 D134">
    <cfRule type="cellIs" dxfId="1839" priority="1843" stopIfTrue="1" operator="equal">
      <formula>0</formula>
    </cfRule>
  </conditionalFormatting>
  <conditionalFormatting sqref="AH134:AI134">
    <cfRule type="cellIs" dxfId="1838" priority="1840" stopIfTrue="1" operator="equal">
      <formula>0</formula>
    </cfRule>
    <cfRule type="cellIs" dxfId="1837" priority="1841" stopIfTrue="1" operator="equal">
      <formula>0</formula>
    </cfRule>
    <cfRule type="cellIs" dxfId="1836" priority="1842" stopIfTrue="1" operator="equal">
      <formula>0</formula>
    </cfRule>
  </conditionalFormatting>
  <conditionalFormatting sqref="F135 C135:D135">
    <cfRule type="cellIs" dxfId="1835" priority="1838" stopIfTrue="1" operator="equal">
      <formula>0</formula>
    </cfRule>
    <cfRule type="cellIs" dxfId="1834" priority="1839" stopIfTrue="1" operator="between">
      <formula>-0.0001</formula>
      <formula>0.0001</formula>
    </cfRule>
  </conditionalFormatting>
  <conditionalFormatting sqref="D137">
    <cfRule type="cellIs" dxfId="1833" priority="1830" stopIfTrue="1" operator="equal">
      <formula>0</formula>
    </cfRule>
    <cfRule type="cellIs" dxfId="1832" priority="1831" stopIfTrue="1" operator="between">
      <formula>-0.0001</formula>
      <formula>0.0001</formula>
    </cfRule>
  </conditionalFormatting>
  <conditionalFormatting sqref="D137">
    <cfRule type="cellIs" dxfId="1831" priority="1832" stopIfTrue="1" operator="equal">
      <formula>0</formula>
    </cfRule>
    <cfRule type="cellIs" dxfId="1830" priority="1833" stopIfTrue="1" operator="equal">
      <formula>0</formula>
    </cfRule>
    <cfRule type="cellIs" dxfId="1829" priority="1834" stopIfTrue="1" operator="equal">
      <formula>0</formula>
    </cfRule>
  </conditionalFormatting>
  <conditionalFormatting sqref="M137">
    <cfRule type="cellIs" dxfId="1828" priority="1835" stopIfTrue="1" operator="equal">
      <formula>0</formula>
    </cfRule>
    <cfRule type="cellIs" dxfId="1827" priority="1836" stopIfTrue="1" operator="equal">
      <formula>0</formula>
    </cfRule>
    <cfRule type="cellIs" dxfId="1826" priority="1837" stopIfTrue="1" operator="equal">
      <formula>0</formula>
    </cfRule>
  </conditionalFormatting>
  <conditionalFormatting sqref="D146:D147">
    <cfRule type="cellIs" dxfId="1825" priority="1822" stopIfTrue="1" operator="equal">
      <formula>0</formula>
    </cfRule>
    <cfRule type="cellIs" dxfId="1824" priority="1823" stopIfTrue="1" operator="equal">
      <formula>0</formula>
    </cfRule>
    <cfRule type="cellIs" dxfId="1823" priority="1824" stopIfTrue="1" operator="equal">
      <formula>0</formula>
    </cfRule>
  </conditionalFormatting>
  <conditionalFormatting sqref="E147:G147 L146:L147">
    <cfRule type="cellIs" dxfId="1822" priority="1827" stopIfTrue="1" operator="equal">
      <formula>0</formula>
    </cfRule>
    <cfRule type="cellIs" dxfId="1821" priority="1828" stopIfTrue="1" operator="equal">
      <formula>0</formula>
    </cfRule>
    <cfRule type="cellIs" dxfId="1820" priority="1829" stopIfTrue="1" operator="equal">
      <formula>0</formula>
    </cfRule>
  </conditionalFormatting>
  <conditionalFormatting sqref="F147">
    <cfRule type="cellIs" dxfId="1819" priority="1825" stopIfTrue="1" operator="equal">
      <formula>0</formula>
    </cfRule>
    <cfRule type="cellIs" dxfId="1818" priority="1826" stopIfTrue="1" operator="between">
      <formula>-0.0001</formula>
      <formula>0.0001</formula>
    </cfRule>
  </conditionalFormatting>
  <conditionalFormatting sqref="G146 E146">
    <cfRule type="cellIs" dxfId="1817" priority="1819" stopIfTrue="1" operator="equal">
      <formula>0</formula>
    </cfRule>
    <cfRule type="cellIs" dxfId="1816" priority="1820" stopIfTrue="1" operator="equal">
      <formula>0</formula>
    </cfRule>
    <cfRule type="cellIs" dxfId="1815" priority="1821" stopIfTrue="1" operator="equal">
      <formula>0</formula>
    </cfRule>
  </conditionalFormatting>
  <conditionalFormatting sqref="F146">
    <cfRule type="cellIs" dxfId="1814" priority="1816" stopIfTrue="1" operator="equal">
      <formula>0</formula>
    </cfRule>
    <cfRule type="cellIs" dxfId="1813" priority="1817" stopIfTrue="1" operator="equal">
      <formula>0</formula>
    </cfRule>
    <cfRule type="cellIs" dxfId="1812" priority="1818" stopIfTrue="1" operator="equal">
      <formula>0</formula>
    </cfRule>
  </conditionalFormatting>
  <conditionalFormatting sqref="F146">
    <cfRule type="cellIs" dxfId="1811" priority="1814" stopIfTrue="1" operator="equal">
      <formula>0</formula>
    </cfRule>
    <cfRule type="cellIs" dxfId="1810" priority="1815" stopIfTrue="1" operator="between">
      <formula>-0.0001</formula>
      <formula>0.0001</formula>
    </cfRule>
  </conditionalFormatting>
  <conditionalFormatting sqref="C146">
    <cfRule type="cellIs" dxfId="1809" priority="1811" stopIfTrue="1" operator="equal">
      <formula>0</formula>
    </cfRule>
    <cfRule type="cellIs" dxfId="1808" priority="1812" stopIfTrue="1" operator="equal">
      <formula>0</formula>
    </cfRule>
    <cfRule type="cellIs" dxfId="1807" priority="1813" stopIfTrue="1" operator="equal">
      <formula>0</formula>
    </cfRule>
  </conditionalFormatting>
  <conditionalFormatting sqref="C147">
    <cfRule type="cellIs" dxfId="1806" priority="1808" stopIfTrue="1" operator="equal">
      <formula>0</formula>
    </cfRule>
    <cfRule type="cellIs" dxfId="1805" priority="1809" stopIfTrue="1" operator="equal">
      <formula>0</formula>
    </cfRule>
    <cfRule type="cellIs" dxfId="1804" priority="1810" stopIfTrue="1" operator="equal">
      <formula>0</formula>
    </cfRule>
  </conditionalFormatting>
  <conditionalFormatting sqref="AA146:AB146">
    <cfRule type="cellIs" dxfId="1803" priority="1805" stopIfTrue="1" operator="equal">
      <formula>0</formula>
    </cfRule>
    <cfRule type="cellIs" dxfId="1802" priority="1806" stopIfTrue="1" operator="equal">
      <formula>0</formula>
    </cfRule>
    <cfRule type="cellIs" dxfId="1801" priority="1807" stopIfTrue="1" operator="equal">
      <formula>0</formula>
    </cfRule>
  </conditionalFormatting>
  <conditionalFormatting sqref="C150:G150 L150">
    <cfRule type="cellIs" dxfId="1800" priority="1802" stopIfTrue="1" operator="equal">
      <formula>0</formula>
    </cfRule>
    <cfRule type="cellIs" dxfId="1799" priority="1803" stopIfTrue="1" operator="equal">
      <formula>0</formula>
    </cfRule>
    <cfRule type="cellIs" dxfId="1798" priority="1804" stopIfTrue="1" operator="equal">
      <formula>0</formula>
    </cfRule>
  </conditionalFormatting>
  <conditionalFormatting sqref="C150">
    <cfRule type="cellIs" dxfId="1797" priority="1801" stopIfTrue="1" operator="equal">
      <formula>0</formula>
    </cfRule>
  </conditionalFormatting>
  <conditionalFormatting sqref="O150">
    <cfRule type="cellIs" dxfId="1796" priority="1798" stopIfTrue="1" operator="equal">
      <formula>0</formula>
    </cfRule>
    <cfRule type="cellIs" dxfId="1795" priority="1799" stopIfTrue="1" operator="equal">
      <formula>0</formula>
    </cfRule>
    <cfRule type="cellIs" dxfId="1794" priority="1800" stopIfTrue="1" operator="equal">
      <formula>0</formula>
    </cfRule>
  </conditionalFormatting>
  <conditionalFormatting sqref="F150 C150:D150">
    <cfRule type="cellIs" dxfId="1793" priority="1796" stopIfTrue="1" operator="equal">
      <formula>0</formula>
    </cfRule>
    <cfRule type="cellIs" dxfId="1792" priority="1797" stopIfTrue="1" operator="between">
      <formula>-0.0001</formula>
      <formula>0.0001</formula>
    </cfRule>
  </conditionalFormatting>
  <conditionalFormatting sqref="B150">
    <cfRule type="cellIs" dxfId="1791" priority="1793" stopIfTrue="1" operator="equal">
      <formula>0</formula>
    </cfRule>
    <cfRule type="cellIs" dxfId="1790" priority="1794" stopIfTrue="1" operator="equal">
      <formula>0</formula>
    </cfRule>
    <cfRule type="cellIs" dxfId="1789" priority="1795" stopIfTrue="1" operator="equal">
      <formula>0</formula>
    </cfRule>
  </conditionalFormatting>
  <conditionalFormatting sqref="B153 G153 E153">
    <cfRule type="cellIs" dxfId="1788" priority="1790" stopIfTrue="1" operator="equal">
      <formula>0</formula>
    </cfRule>
    <cfRule type="cellIs" dxfId="1787" priority="1791" stopIfTrue="1" operator="equal">
      <formula>0</formula>
    </cfRule>
    <cfRule type="cellIs" dxfId="1786" priority="1792" stopIfTrue="1" operator="equal">
      <formula>0</formula>
    </cfRule>
  </conditionalFormatting>
  <conditionalFormatting sqref="C153:D153 L153">
    <cfRule type="cellIs" dxfId="1785" priority="1787" stopIfTrue="1" operator="equal">
      <formula>0</formula>
    </cfRule>
    <cfRule type="cellIs" dxfId="1784" priority="1788" stopIfTrue="1" operator="equal">
      <formula>0</formula>
    </cfRule>
    <cfRule type="cellIs" dxfId="1783" priority="1789" stopIfTrue="1" operator="equal">
      <formula>0</formula>
    </cfRule>
  </conditionalFormatting>
  <conditionalFormatting sqref="C153:D153">
    <cfRule type="cellIs" dxfId="1782" priority="1785" stopIfTrue="1" operator="equal">
      <formula>0</formula>
    </cfRule>
    <cfRule type="cellIs" dxfId="1781" priority="1786" stopIfTrue="1" operator="between">
      <formula>-0.0001</formula>
      <formula>0.0001</formula>
    </cfRule>
  </conditionalFormatting>
  <conditionalFormatting sqref="L155 C155:G155">
    <cfRule type="cellIs" dxfId="1780" priority="1782" stopIfTrue="1" operator="equal">
      <formula>0</formula>
    </cfRule>
    <cfRule type="cellIs" dxfId="1779" priority="1783" stopIfTrue="1" operator="equal">
      <formula>0</formula>
    </cfRule>
    <cfRule type="cellIs" dxfId="1778" priority="1784" stopIfTrue="1" operator="equal">
      <formula>0</formula>
    </cfRule>
  </conditionalFormatting>
  <conditionalFormatting sqref="C155 F155">
    <cfRule type="cellIs" dxfId="1777" priority="1780" stopIfTrue="1" operator="equal">
      <formula>0</formula>
    </cfRule>
    <cfRule type="cellIs" dxfId="1776" priority="1781" stopIfTrue="1" operator="between">
      <formula>-0.0001</formula>
      <formula>0.0001</formula>
    </cfRule>
  </conditionalFormatting>
  <conditionalFormatting sqref="E162:G162 L162">
    <cfRule type="cellIs" dxfId="1775" priority="1777" stopIfTrue="1" operator="equal">
      <formula>0</formula>
    </cfRule>
    <cfRule type="cellIs" dxfId="1774" priority="1778" stopIfTrue="1" operator="equal">
      <formula>0</formula>
    </cfRule>
    <cfRule type="cellIs" dxfId="1773" priority="1779" stopIfTrue="1" operator="equal">
      <formula>0</formula>
    </cfRule>
  </conditionalFormatting>
  <conditionalFormatting sqref="F162">
    <cfRule type="cellIs" dxfId="1772" priority="1775" stopIfTrue="1" operator="equal">
      <formula>0</formula>
    </cfRule>
    <cfRule type="cellIs" dxfId="1771" priority="1776" stopIfTrue="1" operator="between">
      <formula>-0.0001</formula>
      <formula>0.0001</formula>
    </cfRule>
  </conditionalFormatting>
  <conditionalFormatting sqref="C162">
    <cfRule type="cellIs" dxfId="1770" priority="1772" stopIfTrue="1" operator="equal">
      <formula>0</formula>
    </cfRule>
    <cfRule type="cellIs" dxfId="1769" priority="1773" stopIfTrue="1" operator="equal">
      <formula>0</formula>
    </cfRule>
    <cfRule type="cellIs" dxfId="1768" priority="1774" stopIfTrue="1" operator="equal">
      <formula>0</formula>
    </cfRule>
  </conditionalFormatting>
  <conditionalFormatting sqref="L171 C171:G171">
    <cfRule type="cellIs" dxfId="1767" priority="1769" stopIfTrue="1" operator="equal">
      <formula>0</formula>
    </cfRule>
    <cfRule type="cellIs" dxfId="1766" priority="1770" stopIfTrue="1" operator="equal">
      <formula>0</formula>
    </cfRule>
    <cfRule type="cellIs" dxfId="1765" priority="1771" stopIfTrue="1" operator="equal">
      <formula>0</formula>
    </cfRule>
  </conditionalFormatting>
  <conditionalFormatting sqref="C171:D171">
    <cfRule type="cellIs" dxfId="1764" priority="1768" stopIfTrue="1" operator="equal">
      <formula>0</formula>
    </cfRule>
  </conditionalFormatting>
  <conditionalFormatting sqref="F171 C171:D171">
    <cfRule type="cellIs" dxfId="1763" priority="1766" stopIfTrue="1" operator="equal">
      <formula>0</formula>
    </cfRule>
    <cfRule type="cellIs" dxfId="1762" priority="1767" stopIfTrue="1" operator="between">
      <formula>-0.0001</formula>
      <formula>0.0001</formula>
    </cfRule>
  </conditionalFormatting>
  <conditionalFormatting sqref="Z171:AB171">
    <cfRule type="cellIs" dxfId="1761" priority="1763" stopIfTrue="1" operator="equal">
      <formula>0</formula>
    </cfRule>
    <cfRule type="cellIs" dxfId="1760" priority="1764" stopIfTrue="1" operator="equal">
      <formula>0</formula>
    </cfRule>
    <cfRule type="cellIs" dxfId="1759" priority="1765" stopIfTrue="1" operator="equal">
      <formula>0</formula>
    </cfRule>
  </conditionalFormatting>
  <conditionalFormatting sqref="Q172:T172 L172">
    <cfRule type="cellIs" dxfId="1758" priority="1760" stopIfTrue="1" operator="equal">
      <formula>0</formula>
    </cfRule>
    <cfRule type="cellIs" dxfId="1757" priority="1761" stopIfTrue="1" operator="equal">
      <formula>0</formula>
    </cfRule>
    <cfRule type="cellIs" dxfId="1756" priority="1762" stopIfTrue="1" operator="equal">
      <formula>0</formula>
    </cfRule>
  </conditionalFormatting>
  <conditionalFormatting sqref="D172:E172 G172">
    <cfRule type="cellIs" dxfId="1755" priority="1757" stopIfTrue="1" operator="equal">
      <formula>0</formula>
    </cfRule>
    <cfRule type="cellIs" dxfId="1754" priority="1758" stopIfTrue="1" operator="equal">
      <formula>0</formula>
    </cfRule>
    <cfRule type="cellIs" dxfId="1753" priority="1759" stopIfTrue="1" operator="equal">
      <formula>0</formula>
    </cfRule>
  </conditionalFormatting>
  <conditionalFormatting sqref="C172 F172">
    <cfRule type="cellIs" dxfId="1752" priority="1754" stopIfTrue="1" operator="equal">
      <formula>0</formula>
    </cfRule>
    <cfRule type="cellIs" dxfId="1751" priority="1755" stopIfTrue="1" operator="equal">
      <formula>0</formula>
    </cfRule>
    <cfRule type="cellIs" dxfId="1750" priority="1756" stopIfTrue="1" operator="equal">
      <formula>0</formula>
    </cfRule>
  </conditionalFormatting>
  <conditionalFormatting sqref="F172">
    <cfRule type="cellIs" dxfId="1749" priority="1752" stopIfTrue="1" operator="equal">
      <formula>0</formula>
    </cfRule>
    <cfRule type="cellIs" dxfId="1748" priority="1753" stopIfTrue="1" operator="between">
      <formula>-0.0001</formula>
      <formula>0.0001</formula>
    </cfRule>
  </conditionalFormatting>
  <conditionalFormatting sqref="F175 C174">
    <cfRule type="cellIs" dxfId="1747" priority="1744" stopIfTrue="1" operator="equal">
      <formula>0</formula>
    </cfRule>
    <cfRule type="cellIs" dxfId="1746" priority="1745" stopIfTrue="1" operator="between">
      <formula>-0.0001</formula>
      <formula>0.0001</formula>
    </cfRule>
  </conditionalFormatting>
  <conditionalFormatting sqref="C179:G179 L179 E175:G175 S174:AM175 L174:P175 C174 E174 G174">
    <cfRule type="cellIs" dxfId="1745" priority="1749" stopIfTrue="1" operator="equal">
      <formula>0</formula>
    </cfRule>
    <cfRule type="cellIs" dxfId="1744" priority="1750" stopIfTrue="1" operator="equal">
      <formula>0</formula>
    </cfRule>
    <cfRule type="cellIs" dxfId="1743" priority="1751" stopIfTrue="1" operator="equal">
      <formula>0</formula>
    </cfRule>
  </conditionalFormatting>
  <conditionalFormatting sqref="D178:F178 C175">
    <cfRule type="cellIs" dxfId="1742" priority="1746" stopIfTrue="1" operator="equal">
      <formula>0</formula>
    </cfRule>
    <cfRule type="cellIs" dxfId="1741" priority="1747" stopIfTrue="1" operator="equal">
      <formula>0</formula>
    </cfRule>
    <cfRule type="cellIs" dxfId="1740" priority="1748" stopIfTrue="1" operator="equal">
      <formula>0</formula>
    </cfRule>
  </conditionalFormatting>
  <conditionalFormatting sqref="O179 L178">
    <cfRule type="cellIs" dxfId="1739" priority="1741" stopIfTrue="1" operator="equal">
      <formula>0</formula>
    </cfRule>
    <cfRule type="cellIs" dxfId="1738" priority="1742" stopIfTrue="1" operator="equal">
      <formula>0</formula>
    </cfRule>
    <cfRule type="cellIs" dxfId="1737" priority="1743" stopIfTrue="1" operator="equal">
      <formula>0</formula>
    </cfRule>
  </conditionalFormatting>
  <conditionalFormatting sqref="B179">
    <cfRule type="cellIs" dxfId="1736" priority="1712" stopIfTrue="1" operator="equal">
      <formula>0</formula>
    </cfRule>
    <cfRule type="cellIs" dxfId="1735" priority="1713" stopIfTrue="1" operator="equal">
      <formula>0</formula>
    </cfRule>
    <cfRule type="cellIs" dxfId="1734" priority="1714" stopIfTrue="1" operator="equal">
      <formula>0</formula>
    </cfRule>
  </conditionalFormatting>
  <conditionalFormatting sqref="C218:G218 L218">
    <cfRule type="cellIs" dxfId="1733" priority="1709" stopIfTrue="1" operator="equal">
      <formula>0</formula>
    </cfRule>
    <cfRule type="cellIs" dxfId="1732" priority="1710" stopIfTrue="1" operator="equal">
      <formula>0</formula>
    </cfRule>
    <cfRule type="cellIs" dxfId="1731" priority="1711" stopIfTrue="1" operator="equal">
      <formula>0</formula>
    </cfRule>
  </conditionalFormatting>
  <conditionalFormatting sqref="E178">
    <cfRule type="cellIs" dxfId="1730" priority="1739" stopIfTrue="1" operator="equal">
      <formula>0</formula>
    </cfRule>
    <cfRule type="cellIs" dxfId="1729" priority="1740" stopIfTrue="1" operator="between">
      <formula>-0.0001</formula>
      <formula>0.0001</formula>
    </cfRule>
  </conditionalFormatting>
  <conditionalFormatting sqref="D178">
    <cfRule type="cellIs" dxfId="1728" priority="1736" stopIfTrue="1" operator="equal">
      <formula>0</formula>
    </cfRule>
    <cfRule type="cellIs" dxfId="1727" priority="1737" stopIfTrue="1" operator="equal">
      <formula>0</formula>
    </cfRule>
    <cfRule type="cellIs" dxfId="1726" priority="1738" stopIfTrue="1" operator="equal">
      <formula>0</formula>
    </cfRule>
  </conditionalFormatting>
  <conditionalFormatting sqref="C178">
    <cfRule type="cellIs" dxfId="1725" priority="1727" stopIfTrue="1" operator="equal">
      <formula>0</formula>
    </cfRule>
    <cfRule type="cellIs" dxfId="1724" priority="1728" stopIfTrue="1" operator="equal">
      <formula>0</formula>
    </cfRule>
    <cfRule type="cellIs" dxfId="1723" priority="1729" stopIfTrue="1" operator="equal">
      <formula>0</formula>
    </cfRule>
  </conditionalFormatting>
  <conditionalFormatting sqref="C178">
    <cfRule type="cellIs" dxfId="1722" priority="1733" stopIfTrue="1" operator="equal">
      <formula>0</formula>
    </cfRule>
    <cfRule type="cellIs" dxfId="1721" priority="1734" stopIfTrue="1" operator="equal">
      <formula>0</formula>
    </cfRule>
    <cfRule type="cellIs" dxfId="1720" priority="1735" stopIfTrue="1" operator="equal">
      <formula>0</formula>
    </cfRule>
  </conditionalFormatting>
  <conditionalFormatting sqref="C178">
    <cfRule type="cellIs" dxfId="1719" priority="1732" stopIfTrue="1" operator="equal">
      <formula>0</formula>
    </cfRule>
  </conditionalFormatting>
  <conditionalFormatting sqref="C178">
    <cfRule type="cellIs" dxfId="1718" priority="1730" stopIfTrue="1" operator="equal">
      <formula>0</formula>
    </cfRule>
    <cfRule type="cellIs" dxfId="1717" priority="1731" stopIfTrue="1" operator="between">
      <formula>-0.0001</formula>
      <formula>0.0001</formula>
    </cfRule>
  </conditionalFormatting>
  <conditionalFormatting sqref="B178">
    <cfRule type="cellIs" dxfId="1716" priority="1724" stopIfTrue="1" operator="equal">
      <formula>0</formula>
    </cfRule>
    <cfRule type="cellIs" dxfId="1715" priority="1725" stopIfTrue="1" operator="equal">
      <formula>0</formula>
    </cfRule>
    <cfRule type="cellIs" dxfId="1714" priority="1726" stopIfTrue="1" operator="equal">
      <formula>0</formula>
    </cfRule>
  </conditionalFormatting>
  <conditionalFormatting sqref="B178">
    <cfRule type="cellIs" dxfId="1713" priority="1721" stopIfTrue="1" operator="equal">
      <formula>0</formula>
    </cfRule>
    <cfRule type="cellIs" dxfId="1712" priority="1722" stopIfTrue="1" operator="equal">
      <formula>0</formula>
    </cfRule>
    <cfRule type="cellIs" dxfId="1711" priority="1723" stopIfTrue="1" operator="equal">
      <formula>0</formula>
    </cfRule>
  </conditionalFormatting>
  <conditionalFormatting sqref="B178">
    <cfRule type="cellIs" dxfId="1710" priority="1718" stopIfTrue="1" operator="equal">
      <formula>0</formula>
    </cfRule>
    <cfRule type="cellIs" dxfId="1709" priority="1719" stopIfTrue="1" operator="equal">
      <formula>0</formula>
    </cfRule>
    <cfRule type="cellIs" dxfId="1708" priority="1720" stopIfTrue="1" operator="equal">
      <formula>0</formula>
    </cfRule>
  </conditionalFormatting>
  <conditionalFormatting sqref="C179">
    <cfRule type="cellIs" dxfId="1707" priority="1717" stopIfTrue="1" operator="equal">
      <formula>0</formula>
    </cfRule>
  </conditionalFormatting>
  <conditionalFormatting sqref="F179 C179:D179">
    <cfRule type="cellIs" dxfId="1706" priority="1715" stopIfTrue="1" operator="equal">
      <formula>0</formula>
    </cfRule>
    <cfRule type="cellIs" dxfId="1705" priority="1716" stopIfTrue="1" operator="between">
      <formula>-0.0001</formula>
      <formula>0.0001</formula>
    </cfRule>
  </conditionalFormatting>
  <conditionalFormatting sqref="F218 C218:D218">
    <cfRule type="cellIs" dxfId="1704" priority="1707" stopIfTrue="1" operator="equal">
      <formula>0</formula>
    </cfRule>
    <cfRule type="cellIs" dxfId="1703" priority="1708" stopIfTrue="1" operator="between">
      <formula>-0.0001</formula>
      <formula>0.0001</formula>
    </cfRule>
  </conditionalFormatting>
  <conditionalFormatting sqref="D218">
    <cfRule type="cellIs" dxfId="1702" priority="1706" stopIfTrue="1" operator="equal">
      <formula>0</formula>
    </cfRule>
  </conditionalFormatting>
  <conditionalFormatting sqref="O218">
    <cfRule type="cellIs" dxfId="1701" priority="1703" stopIfTrue="1" operator="equal">
      <formula>0</formula>
    </cfRule>
    <cfRule type="cellIs" dxfId="1700" priority="1704" stopIfTrue="1" operator="equal">
      <formula>0</formula>
    </cfRule>
    <cfRule type="cellIs" dxfId="1699" priority="1705" stopIfTrue="1" operator="equal">
      <formula>0</formula>
    </cfRule>
  </conditionalFormatting>
  <conditionalFormatting sqref="L235">
    <cfRule type="cellIs" dxfId="1698" priority="1700" stopIfTrue="1" operator="equal">
      <formula>0</formula>
    </cfRule>
    <cfRule type="cellIs" dxfId="1697" priority="1701" stopIfTrue="1" operator="equal">
      <formula>0</formula>
    </cfRule>
    <cfRule type="cellIs" dxfId="1696" priority="1702" stopIfTrue="1" operator="equal">
      <formula>0</formula>
    </cfRule>
  </conditionalFormatting>
  <conditionalFormatting sqref="AN235:AO235 D235:E235 G235">
    <cfRule type="cellIs" dxfId="1695" priority="1697" stopIfTrue="1" operator="equal">
      <formula>0</formula>
    </cfRule>
    <cfRule type="cellIs" dxfId="1694" priority="1698" stopIfTrue="1" operator="equal">
      <formula>0</formula>
    </cfRule>
    <cfRule type="cellIs" dxfId="1693" priority="1699" stopIfTrue="1" operator="equal">
      <formula>0</formula>
    </cfRule>
  </conditionalFormatting>
  <conditionalFormatting sqref="AN235:AO235 G235 E235">
    <cfRule type="cellIs" dxfId="1692" priority="1695" stopIfTrue="1" operator="equal">
      <formula>0</formula>
    </cfRule>
    <cfRule type="cellIs" dxfId="1691" priority="1696" stopIfTrue="1" operator="between">
      <formula>-0.0001</formula>
      <formula>0.0001</formula>
    </cfRule>
  </conditionalFormatting>
  <conditionalFormatting sqref="S251:T259 L251:L259 C250:G250 G247 L247 D251:D259">
    <cfRule type="cellIs" dxfId="1690" priority="1692" stopIfTrue="1" operator="equal">
      <formula>0</formula>
    </cfRule>
    <cfRule type="cellIs" dxfId="1689" priority="1693" stopIfTrue="1" operator="equal">
      <formula>0</formula>
    </cfRule>
    <cfRule type="cellIs" dxfId="1688" priority="1694" stopIfTrue="1" operator="equal">
      <formula>0</formula>
    </cfRule>
  </conditionalFormatting>
  <conditionalFormatting sqref="O247 F247">
    <cfRule type="cellIs" dxfId="1687" priority="1689" stopIfTrue="1" operator="equal">
      <formula>0</formula>
    </cfRule>
    <cfRule type="cellIs" dxfId="1686" priority="1690" stopIfTrue="1" operator="equal">
      <formula>0</formula>
    </cfRule>
    <cfRule type="cellIs" dxfId="1685" priority="1691" stopIfTrue="1" operator="equal">
      <formula>0</formula>
    </cfRule>
  </conditionalFormatting>
  <conditionalFormatting sqref="C250:D250 D251:D259">
    <cfRule type="cellIs" dxfId="1684" priority="1687" stopIfTrue="1" operator="equal">
      <formula>0</formula>
    </cfRule>
    <cfRule type="cellIs" dxfId="1683" priority="1688" stopIfTrue="1" operator="between">
      <formula>-0.0001</formula>
      <formula>0.0001</formula>
    </cfRule>
  </conditionalFormatting>
  <conditionalFormatting sqref="C250:D250">
    <cfRule type="cellIs" dxfId="1682" priority="1686" stopIfTrue="1" operator="equal">
      <formula>0</formula>
    </cfRule>
  </conditionalFormatting>
  <conditionalFormatting sqref="L250">
    <cfRule type="cellIs" dxfId="1681" priority="1683" stopIfTrue="1" operator="equal">
      <formula>0</formula>
    </cfRule>
    <cfRule type="cellIs" dxfId="1680" priority="1684" stopIfTrue="1" operator="equal">
      <formula>0</formula>
    </cfRule>
    <cfRule type="cellIs" dxfId="1679" priority="1685" stopIfTrue="1" operator="equal">
      <formula>0</formula>
    </cfRule>
  </conditionalFormatting>
  <conditionalFormatting sqref="O250">
    <cfRule type="cellIs" dxfId="1678" priority="1680" stopIfTrue="1" operator="equal">
      <formula>0</formula>
    </cfRule>
    <cfRule type="cellIs" dxfId="1677" priority="1681" stopIfTrue="1" operator="equal">
      <formula>0</formula>
    </cfRule>
    <cfRule type="cellIs" dxfId="1676" priority="1682" stopIfTrue="1" operator="equal">
      <formula>0</formula>
    </cfRule>
  </conditionalFormatting>
  <conditionalFormatting sqref="E251:E259 G251:G259">
    <cfRule type="cellIs" dxfId="1675" priority="1677" stopIfTrue="1" operator="equal">
      <formula>0</formula>
    </cfRule>
    <cfRule type="cellIs" dxfId="1674" priority="1678" stopIfTrue="1" operator="equal">
      <formula>0</formula>
    </cfRule>
    <cfRule type="cellIs" dxfId="1673" priority="1679" stopIfTrue="1" operator="equal">
      <formula>0</formula>
    </cfRule>
  </conditionalFormatting>
  <conditionalFormatting sqref="C251:C259">
    <cfRule type="cellIs" dxfId="1672" priority="1674" stopIfTrue="1" operator="equal">
      <formula>0</formula>
    </cfRule>
    <cfRule type="cellIs" dxfId="1671" priority="1675" stopIfTrue="1" operator="equal">
      <formula>0</formula>
    </cfRule>
    <cfRule type="cellIs" dxfId="1670" priority="1676" stopIfTrue="1" operator="equal">
      <formula>0</formula>
    </cfRule>
  </conditionalFormatting>
  <conditionalFormatting sqref="C251:C259">
    <cfRule type="cellIs" dxfId="1669" priority="1672" stopIfTrue="1" operator="equal">
      <formula>0</formula>
    </cfRule>
    <cfRule type="cellIs" dxfId="1668" priority="1673" stopIfTrue="1" operator="between">
      <formula>-0.0001</formula>
      <formula>0.0001</formula>
    </cfRule>
  </conditionalFormatting>
  <conditionalFormatting sqref="G263:G280 L263:L280">
    <cfRule type="cellIs" dxfId="1667" priority="1669" stopIfTrue="1" operator="equal">
      <formula>0</formula>
    </cfRule>
    <cfRule type="cellIs" dxfId="1666" priority="1670" stopIfTrue="1" operator="equal">
      <formula>0</formula>
    </cfRule>
    <cfRule type="cellIs" dxfId="1665" priority="1671" stopIfTrue="1" operator="equal">
      <formula>0</formula>
    </cfRule>
  </conditionalFormatting>
  <conditionalFormatting sqref="L262 E263:E280">
    <cfRule type="cellIs" dxfId="1664" priority="1666" stopIfTrue="1" operator="equal">
      <formula>0</formula>
    </cfRule>
    <cfRule type="cellIs" dxfId="1663" priority="1667" stopIfTrue="1" operator="equal">
      <formula>0</formula>
    </cfRule>
    <cfRule type="cellIs" dxfId="1662" priority="1668" stopIfTrue="1" operator="equal">
      <formula>0</formula>
    </cfRule>
  </conditionalFormatting>
  <conditionalFormatting sqref="G262">
    <cfRule type="cellIs" dxfId="1661" priority="1644" stopIfTrue="1" operator="equal">
      <formula>0</formula>
    </cfRule>
    <cfRule type="cellIs" dxfId="1660" priority="1645" stopIfTrue="1" operator="between">
      <formula>-0.0001</formula>
      <formula>0.0001</formula>
    </cfRule>
  </conditionalFormatting>
  <conditionalFormatting sqref="E262:F262">
    <cfRule type="cellIs" dxfId="1659" priority="1663" stopIfTrue="1" operator="equal">
      <formula>0</formula>
    </cfRule>
    <cfRule type="cellIs" dxfId="1658" priority="1664" stopIfTrue="1" operator="equal">
      <formula>0</formula>
    </cfRule>
    <cfRule type="cellIs" dxfId="1657" priority="1665" stopIfTrue="1" operator="equal">
      <formula>0</formula>
    </cfRule>
  </conditionalFormatting>
  <conditionalFormatting sqref="E262">
    <cfRule type="cellIs" dxfId="1656" priority="1661" stopIfTrue="1" operator="equal">
      <formula>0</formula>
    </cfRule>
    <cfRule type="cellIs" dxfId="1655" priority="1662" stopIfTrue="1" operator="between">
      <formula>-0.0001</formula>
      <formula>0.0001</formula>
    </cfRule>
  </conditionalFormatting>
  <conditionalFormatting sqref="C262">
    <cfRule type="cellIs" dxfId="1654" priority="1649" stopIfTrue="1" operator="equal">
      <formula>0</formula>
    </cfRule>
    <cfRule type="cellIs" dxfId="1653" priority="1650" stopIfTrue="1" operator="equal">
      <formula>0</formula>
    </cfRule>
    <cfRule type="cellIs" dxfId="1652" priority="1651" stopIfTrue="1" operator="equal">
      <formula>0</formula>
    </cfRule>
  </conditionalFormatting>
  <conditionalFormatting sqref="C262">
    <cfRule type="cellIs" dxfId="1651" priority="1655" stopIfTrue="1" operator="equal">
      <formula>0</formula>
    </cfRule>
    <cfRule type="cellIs" dxfId="1650" priority="1656" stopIfTrue="1" operator="equal">
      <formula>0</formula>
    </cfRule>
    <cfRule type="cellIs" dxfId="1649" priority="1657" stopIfTrue="1" operator="equal">
      <formula>0</formula>
    </cfRule>
  </conditionalFormatting>
  <conditionalFormatting sqref="C262">
    <cfRule type="cellIs" dxfId="1648" priority="1654" stopIfTrue="1" operator="equal">
      <formula>0</formula>
    </cfRule>
  </conditionalFormatting>
  <conditionalFormatting sqref="C262">
    <cfRule type="cellIs" dxfId="1647" priority="1652" stopIfTrue="1" operator="equal">
      <formula>0</formula>
    </cfRule>
    <cfRule type="cellIs" dxfId="1646" priority="1653" stopIfTrue="1" operator="between">
      <formula>-0.0001</formula>
      <formula>0.0001</formula>
    </cfRule>
  </conditionalFormatting>
  <conditionalFormatting sqref="G262">
    <cfRule type="cellIs" dxfId="1645" priority="1646" stopIfTrue="1" operator="equal">
      <formula>0</formula>
    </cfRule>
    <cfRule type="cellIs" dxfId="1644" priority="1647" stopIfTrue="1" operator="equal">
      <formula>0</formula>
    </cfRule>
    <cfRule type="cellIs" dxfId="1643" priority="1648" stopIfTrue="1" operator="equal">
      <formula>0</formula>
    </cfRule>
  </conditionalFormatting>
  <conditionalFormatting sqref="D262">
    <cfRule type="cellIs" dxfId="1642" priority="1658" stopIfTrue="1" operator="equal">
      <formula>0</formula>
    </cfRule>
    <cfRule type="cellIs" dxfId="1641" priority="1659" stopIfTrue="1" operator="equal">
      <formula>0</formula>
    </cfRule>
    <cfRule type="cellIs" dxfId="1640" priority="1660" stopIfTrue="1" operator="equal">
      <formula>0</formula>
    </cfRule>
  </conditionalFormatting>
  <conditionalFormatting sqref="C543:D543 F543">
    <cfRule type="cellIs" dxfId="1639" priority="1077" stopIfTrue="1" operator="equal">
      <formula>0</formula>
    </cfRule>
    <cfRule type="cellIs" dxfId="1638" priority="1078" stopIfTrue="1" operator="equal">
      <formula>0</formula>
    </cfRule>
    <cfRule type="cellIs" dxfId="1637" priority="1079" stopIfTrue="1" operator="equal">
      <formula>0</formula>
    </cfRule>
  </conditionalFormatting>
  <conditionalFormatting sqref="C531 F531">
    <cfRule type="cellIs" dxfId="1636" priority="1085" stopIfTrue="1" operator="equal">
      <formula>0</formula>
    </cfRule>
    <cfRule type="cellIs" dxfId="1635" priority="1086" stopIfTrue="1" operator="between">
      <formula>-0.0001</formula>
      <formula>0.0001</formula>
    </cfRule>
  </conditionalFormatting>
  <conditionalFormatting sqref="B543">
    <cfRule type="cellIs" dxfId="1634" priority="1072" stopIfTrue="1" operator="equal">
      <formula>0</formula>
    </cfRule>
    <cfRule type="cellIs" dxfId="1633" priority="1073" stopIfTrue="1" operator="equal">
      <formula>0</formula>
    </cfRule>
    <cfRule type="cellIs" dxfId="1632" priority="1074" stopIfTrue="1" operator="equal">
      <formula>0</formula>
    </cfRule>
  </conditionalFormatting>
  <conditionalFormatting sqref="D549:E549 G549 E548:G548 S548:AM548 L548:P548 G547 L547">
    <cfRule type="cellIs" dxfId="1631" priority="1069" stopIfTrue="1" operator="equal">
      <formula>0</formula>
    </cfRule>
    <cfRule type="cellIs" dxfId="1630" priority="1070" stopIfTrue="1" operator="equal">
      <formula>0</formula>
    </cfRule>
    <cfRule type="cellIs" dxfId="1629" priority="1071" stopIfTrue="1" operator="equal">
      <formula>0</formula>
    </cfRule>
  </conditionalFormatting>
  <conditionalFormatting sqref="S300:AM300 L300:P300 C298:C300 E298:E300 G298:G300">
    <cfRule type="cellIs" dxfId="1628" priority="1641" stopIfTrue="1" operator="equal">
      <formula>0</formula>
    </cfRule>
    <cfRule type="cellIs" dxfId="1627" priority="1642" stopIfTrue="1" operator="equal">
      <formula>0</formula>
    </cfRule>
    <cfRule type="cellIs" dxfId="1626" priority="1643" stopIfTrue="1" operator="equal">
      <formula>0</formula>
    </cfRule>
  </conditionalFormatting>
  <conditionalFormatting sqref="C298:C300">
    <cfRule type="cellIs" dxfId="1625" priority="1639" stopIfTrue="1" operator="equal">
      <formula>0</formula>
    </cfRule>
    <cfRule type="cellIs" dxfId="1624" priority="1640" stopIfTrue="1" operator="between">
      <formula>-0.0001</formula>
      <formula>0.0001</formula>
    </cfRule>
  </conditionalFormatting>
  <conditionalFormatting sqref="L298:L299">
    <cfRule type="cellIs" dxfId="1623" priority="1636" stopIfTrue="1" operator="equal">
      <formula>0</formula>
    </cfRule>
    <cfRule type="cellIs" dxfId="1622" priority="1637" stopIfTrue="1" operator="equal">
      <formula>0</formula>
    </cfRule>
    <cfRule type="cellIs" dxfId="1621" priority="1638" stopIfTrue="1" operator="equal">
      <formula>0</formula>
    </cfRule>
  </conditionalFormatting>
  <conditionalFormatting sqref="L303 F303 C303">
    <cfRule type="cellIs" dxfId="1620" priority="1633" stopIfTrue="1" operator="equal">
      <formula>0</formula>
    </cfRule>
    <cfRule type="cellIs" dxfId="1619" priority="1634" stopIfTrue="1" operator="equal">
      <formula>0</formula>
    </cfRule>
    <cfRule type="cellIs" dxfId="1618" priority="1635" stopIfTrue="1" operator="equal">
      <formula>0</formula>
    </cfRule>
  </conditionalFormatting>
  <conditionalFormatting sqref="L304 N304:P304 S304:AM304 E303">
    <cfRule type="cellIs" dxfId="1617" priority="1628" stopIfTrue="1" operator="equal">
      <formula>0</formula>
    </cfRule>
    <cfRule type="cellIs" dxfId="1616" priority="1629" stopIfTrue="1" operator="between">
      <formula>-0.0001</formula>
      <formula>0.0001</formula>
    </cfRule>
  </conditionalFormatting>
  <conditionalFormatting sqref="L304 N304:P304 S304:AM304 D303:E303">
    <cfRule type="cellIs" dxfId="1615" priority="1630" stopIfTrue="1" operator="equal">
      <formula>0</formula>
    </cfRule>
    <cfRule type="cellIs" dxfId="1614" priority="1631" stopIfTrue="1" operator="equal">
      <formula>0</formula>
    </cfRule>
    <cfRule type="cellIs" dxfId="1613" priority="1632" stopIfTrue="1" operator="equal">
      <formula>0</formula>
    </cfRule>
  </conditionalFormatting>
  <conditionalFormatting sqref="F303 C303">
    <cfRule type="cellIs" dxfId="1612" priority="1626" stopIfTrue="1" operator="equal">
      <formula>0</formula>
    </cfRule>
    <cfRule type="cellIs" dxfId="1611" priority="1627" stopIfTrue="1" operator="between">
      <formula>-0.0001</formula>
      <formula>0.0001</formula>
    </cfRule>
  </conditionalFormatting>
  <conditionalFormatting sqref="C303">
    <cfRule type="cellIs" dxfId="1610" priority="1625" stopIfTrue="1" operator="equal">
      <formula>0</formula>
    </cfRule>
  </conditionalFormatting>
  <conditionalFormatting sqref="C304">
    <cfRule type="cellIs" dxfId="1609" priority="1618" stopIfTrue="1" operator="equal">
      <formula>0</formula>
    </cfRule>
    <cfRule type="cellIs" dxfId="1608" priority="1619" stopIfTrue="1" operator="equal">
      <formula>0</formula>
    </cfRule>
    <cfRule type="cellIs" dxfId="1607" priority="1620" stopIfTrue="1" operator="equal">
      <formula>0</formula>
    </cfRule>
  </conditionalFormatting>
  <conditionalFormatting sqref="D304">
    <cfRule type="cellIs" dxfId="1606" priority="1622" stopIfTrue="1" operator="equal">
      <formula>0</formula>
    </cfRule>
    <cfRule type="cellIs" dxfId="1605" priority="1623" stopIfTrue="1" operator="equal">
      <formula>0</formula>
    </cfRule>
    <cfRule type="cellIs" dxfId="1604" priority="1624" stopIfTrue="1" operator="equal">
      <formula>0</formula>
    </cfRule>
  </conditionalFormatting>
  <conditionalFormatting sqref="F304">
    <cfRule type="cellIs" dxfId="1603" priority="1607" stopIfTrue="1" operator="equal">
      <formula>0</formula>
    </cfRule>
    <cfRule type="cellIs" dxfId="1602" priority="1608" stopIfTrue="1" operator="equal">
      <formula>0</formula>
    </cfRule>
    <cfRule type="cellIs" dxfId="1601" priority="1609" stopIfTrue="1" operator="equal">
      <formula>0</formula>
    </cfRule>
  </conditionalFormatting>
  <conditionalFormatting sqref="G304">
    <cfRule type="cellIs" dxfId="1600" priority="1610" stopIfTrue="1" operator="equal">
      <formula>0</formula>
    </cfRule>
    <cfRule type="cellIs" dxfId="1599" priority="1611" stopIfTrue="1" operator="equal">
      <formula>0</formula>
    </cfRule>
    <cfRule type="cellIs" dxfId="1598" priority="1612" stopIfTrue="1" operator="equal">
      <formula>0</formula>
    </cfRule>
  </conditionalFormatting>
  <conditionalFormatting sqref="C304">
    <cfRule type="cellIs" dxfId="1597" priority="1621" stopIfTrue="1" operator="equal">
      <formula>0</formula>
    </cfRule>
  </conditionalFormatting>
  <conditionalFormatting sqref="C304">
    <cfRule type="cellIs" dxfId="1596" priority="1616" stopIfTrue="1" operator="equal">
      <formula>0</formula>
    </cfRule>
    <cfRule type="cellIs" dxfId="1595" priority="1617" stopIfTrue="1" operator="between">
      <formula>-0.0001</formula>
      <formula>0.0001</formula>
    </cfRule>
  </conditionalFormatting>
  <conditionalFormatting sqref="E304">
    <cfRule type="cellIs" dxfId="1594" priority="1613" stopIfTrue="1" operator="equal">
      <formula>0</formula>
    </cfRule>
    <cfRule type="cellIs" dxfId="1593" priority="1614" stopIfTrue="1" operator="equal">
      <formula>0</formula>
    </cfRule>
    <cfRule type="cellIs" dxfId="1592" priority="1615" stopIfTrue="1" operator="equal">
      <formula>0</formula>
    </cfRule>
  </conditionalFormatting>
  <conditionalFormatting sqref="M304">
    <cfRule type="cellIs" dxfId="1591" priority="1604" stopIfTrue="1" operator="equal">
      <formula>0</formula>
    </cfRule>
    <cfRule type="cellIs" dxfId="1590" priority="1605" stopIfTrue="1" operator="equal">
      <formula>0</formula>
    </cfRule>
    <cfRule type="cellIs" dxfId="1589" priority="1606" stopIfTrue="1" operator="equal">
      <formula>0</formula>
    </cfRule>
  </conditionalFormatting>
  <conditionalFormatting sqref="E312:F312">
    <cfRule type="cellIs" dxfId="1588" priority="1601" stopIfTrue="1" operator="equal">
      <formula>0</formula>
    </cfRule>
    <cfRule type="cellIs" dxfId="1587" priority="1602" stopIfTrue="1" operator="equal">
      <formula>0</formula>
    </cfRule>
    <cfRule type="cellIs" dxfId="1586" priority="1603" stopIfTrue="1" operator="equal">
      <formula>0</formula>
    </cfRule>
  </conditionalFormatting>
  <conditionalFormatting sqref="G312">
    <cfRule type="cellIs" dxfId="1585" priority="1574" stopIfTrue="1" operator="equal">
      <formula>0</formula>
    </cfRule>
    <cfRule type="cellIs" dxfId="1584" priority="1575" stopIfTrue="1" operator="between">
      <formula>-0.0001</formula>
      <formula>0.0001</formula>
    </cfRule>
  </conditionalFormatting>
  <conditionalFormatting sqref="L312">
    <cfRule type="cellIs" dxfId="1583" priority="1598" stopIfTrue="1" operator="equal">
      <formula>0</formula>
    </cfRule>
    <cfRule type="cellIs" dxfId="1582" priority="1599" stopIfTrue="1" operator="equal">
      <formula>0</formula>
    </cfRule>
    <cfRule type="cellIs" dxfId="1581" priority="1600" stopIfTrue="1" operator="equal">
      <formula>0</formula>
    </cfRule>
  </conditionalFormatting>
  <conditionalFormatting sqref="AN312:AO312">
    <cfRule type="cellIs" dxfId="1580" priority="1595" stopIfTrue="1" operator="equal">
      <formula>0</formula>
    </cfRule>
    <cfRule type="cellIs" dxfId="1579" priority="1596" stopIfTrue="1" operator="equal">
      <formula>0</formula>
    </cfRule>
    <cfRule type="cellIs" dxfId="1578" priority="1597" stopIfTrue="1" operator="equal">
      <formula>0</formula>
    </cfRule>
  </conditionalFormatting>
  <conditionalFormatting sqref="AN312:AO312">
    <cfRule type="cellIs" dxfId="1577" priority="1593" stopIfTrue="1" operator="equal">
      <formula>0</formula>
    </cfRule>
    <cfRule type="cellIs" dxfId="1576" priority="1594" stopIfTrue="1" operator="between">
      <formula>-0.0001</formula>
      <formula>0.0001</formula>
    </cfRule>
  </conditionalFormatting>
  <conditionalFormatting sqref="E312">
    <cfRule type="cellIs" dxfId="1575" priority="1591" stopIfTrue="1" operator="equal">
      <formula>0</formula>
    </cfRule>
    <cfRule type="cellIs" dxfId="1574" priority="1592" stopIfTrue="1" operator="between">
      <formula>-0.0001</formula>
      <formula>0.0001</formula>
    </cfRule>
  </conditionalFormatting>
  <conditionalFormatting sqref="C312">
    <cfRule type="cellIs" dxfId="1573" priority="1579" stopIfTrue="1" operator="equal">
      <formula>0</formula>
    </cfRule>
    <cfRule type="cellIs" dxfId="1572" priority="1580" stopIfTrue="1" operator="equal">
      <formula>0</formula>
    </cfRule>
    <cfRule type="cellIs" dxfId="1571" priority="1581" stopIfTrue="1" operator="equal">
      <formula>0</formula>
    </cfRule>
  </conditionalFormatting>
  <conditionalFormatting sqref="C312">
    <cfRule type="cellIs" dxfId="1570" priority="1585" stopIfTrue="1" operator="equal">
      <formula>0</formula>
    </cfRule>
    <cfRule type="cellIs" dxfId="1569" priority="1586" stopIfTrue="1" operator="equal">
      <formula>0</formula>
    </cfRule>
    <cfRule type="cellIs" dxfId="1568" priority="1587" stopIfTrue="1" operator="equal">
      <formula>0</formula>
    </cfRule>
  </conditionalFormatting>
  <conditionalFormatting sqref="C312">
    <cfRule type="cellIs" dxfId="1567" priority="1584" stopIfTrue="1" operator="equal">
      <formula>0</formula>
    </cfRule>
  </conditionalFormatting>
  <conditionalFormatting sqref="C312">
    <cfRule type="cellIs" dxfId="1566" priority="1582" stopIfTrue="1" operator="equal">
      <formula>0</formula>
    </cfRule>
    <cfRule type="cellIs" dxfId="1565" priority="1583" stopIfTrue="1" operator="between">
      <formula>-0.0001</formula>
      <formula>0.0001</formula>
    </cfRule>
  </conditionalFormatting>
  <conditionalFormatting sqref="G312">
    <cfRule type="cellIs" dxfId="1564" priority="1576" stopIfTrue="1" operator="equal">
      <formula>0</formula>
    </cfRule>
    <cfRule type="cellIs" dxfId="1563" priority="1577" stopIfTrue="1" operator="equal">
      <formula>0</formula>
    </cfRule>
    <cfRule type="cellIs" dxfId="1562" priority="1578" stopIfTrue="1" operator="equal">
      <formula>0</formula>
    </cfRule>
  </conditionalFormatting>
  <conditionalFormatting sqref="D312">
    <cfRule type="cellIs" dxfId="1561" priority="1588" stopIfTrue="1" operator="equal">
      <formula>0</formula>
    </cfRule>
    <cfRule type="cellIs" dxfId="1560" priority="1589" stopIfTrue="1" operator="equal">
      <formula>0</formula>
    </cfRule>
    <cfRule type="cellIs" dxfId="1559" priority="1590" stopIfTrue="1" operator="equal">
      <formula>0</formula>
    </cfRule>
  </conditionalFormatting>
  <conditionalFormatting sqref="C315:G316 L315:L316">
    <cfRule type="cellIs" dxfId="1558" priority="1571" stopIfTrue="1" operator="equal">
      <formula>0</formula>
    </cfRule>
    <cfRule type="cellIs" dxfId="1557" priority="1572" stopIfTrue="1" operator="equal">
      <formula>0</formula>
    </cfRule>
    <cfRule type="cellIs" dxfId="1556" priority="1573" stopIfTrue="1" operator="equal">
      <formula>0</formula>
    </cfRule>
  </conditionalFormatting>
  <conditionalFormatting sqref="F315:F316 C315:D316">
    <cfRule type="cellIs" dxfId="1555" priority="1569" stopIfTrue="1" operator="equal">
      <formula>0</formula>
    </cfRule>
    <cfRule type="cellIs" dxfId="1554" priority="1570" stopIfTrue="1" operator="between">
      <formula>-0.0001</formula>
      <formula>0.0001</formula>
    </cfRule>
  </conditionalFormatting>
  <conditionalFormatting sqref="B315:B316">
    <cfRule type="cellIs" dxfId="1553" priority="1566" stopIfTrue="1" operator="equal">
      <formula>0</formula>
    </cfRule>
    <cfRule type="cellIs" dxfId="1552" priority="1567" stopIfTrue="1" operator="equal">
      <formula>0</formula>
    </cfRule>
    <cfRule type="cellIs" dxfId="1551" priority="1568" stopIfTrue="1" operator="equal">
      <formula>0</formula>
    </cfRule>
  </conditionalFormatting>
  <conditionalFormatting sqref="C317:G317">
    <cfRule type="cellIs" dxfId="1550" priority="1563" stopIfTrue="1" operator="equal">
      <formula>0</formula>
    </cfRule>
    <cfRule type="cellIs" dxfId="1549" priority="1564" stopIfTrue="1" operator="equal">
      <formula>0</formula>
    </cfRule>
    <cfRule type="cellIs" dxfId="1548" priority="1565" stopIfTrue="1" operator="equal">
      <formula>0</formula>
    </cfRule>
  </conditionalFormatting>
  <conditionalFormatting sqref="F317 C317">
    <cfRule type="cellIs" dxfId="1547" priority="1561" stopIfTrue="1" operator="equal">
      <formula>0</formula>
    </cfRule>
    <cfRule type="cellIs" dxfId="1546" priority="1562" stopIfTrue="1" operator="between">
      <formula>-0.0001</formula>
      <formula>0.0001</formula>
    </cfRule>
  </conditionalFormatting>
  <conditionalFormatting sqref="L320">
    <cfRule type="cellIs" dxfId="1545" priority="1558" stopIfTrue="1" operator="equal">
      <formula>0</formula>
    </cfRule>
    <cfRule type="cellIs" dxfId="1544" priority="1559" stopIfTrue="1" operator="equal">
      <formula>0</formula>
    </cfRule>
    <cfRule type="cellIs" dxfId="1543" priority="1560" stopIfTrue="1" operator="equal">
      <formula>0</formula>
    </cfRule>
  </conditionalFormatting>
  <conditionalFormatting sqref="G320">
    <cfRule type="cellIs" dxfId="1542" priority="1539" stopIfTrue="1" operator="equal">
      <formula>0</formula>
    </cfRule>
    <cfRule type="cellIs" dxfId="1541" priority="1540" stopIfTrue="1" operator="between">
      <formula>-0.0001</formula>
      <formula>0.0001</formula>
    </cfRule>
  </conditionalFormatting>
  <conditionalFormatting sqref="E320">
    <cfRule type="cellIs" dxfId="1540" priority="1555" stopIfTrue="1" operator="equal">
      <formula>0</formula>
    </cfRule>
    <cfRule type="cellIs" dxfId="1539" priority="1556" stopIfTrue="1" operator="equal">
      <formula>0</formula>
    </cfRule>
    <cfRule type="cellIs" dxfId="1538" priority="1557" stopIfTrue="1" operator="equal">
      <formula>0</formula>
    </cfRule>
  </conditionalFormatting>
  <conditionalFormatting sqref="E320">
    <cfRule type="cellIs" dxfId="1537" priority="1553" stopIfTrue="1" operator="equal">
      <formula>0</formula>
    </cfRule>
    <cfRule type="cellIs" dxfId="1536" priority="1554" stopIfTrue="1" operator="between">
      <formula>-0.0001</formula>
      <formula>0.0001</formula>
    </cfRule>
  </conditionalFormatting>
  <conditionalFormatting sqref="C320">
    <cfRule type="cellIs" dxfId="1535" priority="1544" stopIfTrue="1" operator="equal">
      <formula>0</formula>
    </cfRule>
    <cfRule type="cellIs" dxfId="1534" priority="1545" stopIfTrue="1" operator="equal">
      <formula>0</formula>
    </cfRule>
    <cfRule type="cellIs" dxfId="1533" priority="1546" stopIfTrue="1" operator="equal">
      <formula>0</formula>
    </cfRule>
  </conditionalFormatting>
  <conditionalFormatting sqref="C320">
    <cfRule type="cellIs" dxfId="1532" priority="1550" stopIfTrue="1" operator="equal">
      <formula>0</formula>
    </cfRule>
    <cfRule type="cellIs" dxfId="1531" priority="1551" stopIfTrue="1" operator="equal">
      <formula>0</formula>
    </cfRule>
    <cfRule type="cellIs" dxfId="1530" priority="1552" stopIfTrue="1" operator="equal">
      <formula>0</formula>
    </cfRule>
  </conditionalFormatting>
  <conditionalFormatting sqref="C320">
    <cfRule type="cellIs" dxfId="1529" priority="1549" stopIfTrue="1" operator="equal">
      <formula>0</formula>
    </cfRule>
  </conditionalFormatting>
  <conditionalFormatting sqref="C320">
    <cfRule type="cellIs" dxfId="1528" priority="1547" stopIfTrue="1" operator="equal">
      <formula>0</formula>
    </cfRule>
    <cfRule type="cellIs" dxfId="1527" priority="1548" stopIfTrue="1" operator="between">
      <formula>-0.0001</formula>
      <formula>0.0001</formula>
    </cfRule>
  </conditionalFormatting>
  <conditionalFormatting sqref="G320">
    <cfRule type="cellIs" dxfId="1526" priority="1541" stopIfTrue="1" operator="equal">
      <formula>0</formula>
    </cfRule>
    <cfRule type="cellIs" dxfId="1525" priority="1542" stopIfTrue="1" operator="equal">
      <formula>0</formula>
    </cfRule>
    <cfRule type="cellIs" dxfId="1524" priority="1543" stopIfTrue="1" operator="equal">
      <formula>0</formula>
    </cfRule>
  </conditionalFormatting>
  <conditionalFormatting sqref="O323 C323:D323 E323:G324 L323:L324 B324">
    <cfRule type="cellIs" dxfId="1523" priority="1536" stopIfTrue="1" operator="equal">
      <formula>0</formula>
    </cfRule>
    <cfRule type="cellIs" dxfId="1522" priority="1537" stopIfTrue="1" operator="equal">
      <formula>0</formula>
    </cfRule>
    <cfRule type="cellIs" dxfId="1521" priority="1538" stopIfTrue="1" operator="equal">
      <formula>0</formula>
    </cfRule>
  </conditionalFormatting>
  <conditionalFormatting sqref="C323:D323 F323:F324">
    <cfRule type="cellIs" dxfId="1520" priority="1534" stopIfTrue="1" operator="equal">
      <formula>0</formula>
    </cfRule>
    <cfRule type="cellIs" dxfId="1519" priority="1535" stopIfTrue="1" operator="between">
      <formula>-0.0001</formula>
      <formula>0.0001</formula>
    </cfRule>
  </conditionalFormatting>
  <conditionalFormatting sqref="B323">
    <cfRule type="cellIs" dxfId="1518" priority="1531" stopIfTrue="1" operator="equal">
      <formula>0</formula>
    </cfRule>
    <cfRule type="cellIs" dxfId="1517" priority="1532" stopIfTrue="1" operator="equal">
      <formula>0</formula>
    </cfRule>
    <cfRule type="cellIs" dxfId="1516" priority="1533" stopIfTrue="1" operator="equal">
      <formula>0</formula>
    </cfRule>
  </conditionalFormatting>
  <conditionalFormatting sqref="B323">
    <cfRule type="cellIs" dxfId="1515" priority="1529" stopIfTrue="1" operator="equal">
      <formula>0</formula>
    </cfRule>
    <cfRule type="cellIs" dxfId="1514" priority="1530" stopIfTrue="1" operator="between">
      <formula>-0.0001</formula>
      <formula>0.0001</formula>
    </cfRule>
  </conditionalFormatting>
  <conditionalFormatting sqref="S339:AM339 L339:P339 C338:C339 E338:E339 G338:G339">
    <cfRule type="cellIs" dxfId="1513" priority="1526" stopIfTrue="1" operator="equal">
      <formula>0</formula>
    </cfRule>
    <cfRule type="cellIs" dxfId="1512" priority="1527" stopIfTrue="1" operator="equal">
      <formula>0</formula>
    </cfRule>
    <cfRule type="cellIs" dxfId="1511" priority="1528" stopIfTrue="1" operator="equal">
      <formula>0</formula>
    </cfRule>
  </conditionalFormatting>
  <conditionalFormatting sqref="C338:C339">
    <cfRule type="cellIs" dxfId="1510" priority="1524" stopIfTrue="1" operator="equal">
      <formula>0</formula>
    </cfRule>
    <cfRule type="cellIs" dxfId="1509" priority="1525" stopIfTrue="1" operator="between">
      <formula>-0.0001</formula>
      <formula>0.0001</formula>
    </cfRule>
  </conditionalFormatting>
  <conditionalFormatting sqref="L338">
    <cfRule type="cellIs" dxfId="1508" priority="1521" stopIfTrue="1" operator="equal">
      <formula>0</formula>
    </cfRule>
    <cfRule type="cellIs" dxfId="1507" priority="1522" stopIfTrue="1" operator="equal">
      <formula>0</formula>
    </cfRule>
    <cfRule type="cellIs" dxfId="1506" priority="1523" stopIfTrue="1" operator="equal">
      <formula>0</formula>
    </cfRule>
  </conditionalFormatting>
  <conditionalFormatting sqref="D340 L340">
    <cfRule type="cellIs" dxfId="1505" priority="1518" stopIfTrue="1" operator="equal">
      <formula>0</formula>
    </cfRule>
    <cfRule type="cellIs" dxfId="1504" priority="1519" stopIfTrue="1" operator="equal">
      <formula>0</formula>
    </cfRule>
    <cfRule type="cellIs" dxfId="1503" priority="1520" stopIfTrue="1" operator="equal">
      <formula>0</formula>
    </cfRule>
  </conditionalFormatting>
  <conditionalFormatting sqref="F340">
    <cfRule type="cellIs" dxfId="1502" priority="1515" stopIfTrue="1" operator="equal">
      <formula>0</formula>
    </cfRule>
    <cfRule type="cellIs" dxfId="1501" priority="1516" stopIfTrue="1" operator="equal">
      <formula>0</formula>
    </cfRule>
    <cfRule type="cellIs" dxfId="1500" priority="1517" stopIfTrue="1" operator="equal">
      <formula>0</formula>
    </cfRule>
  </conditionalFormatting>
  <conditionalFormatting sqref="F340">
    <cfRule type="cellIs" dxfId="1499" priority="1513" stopIfTrue="1" operator="equal">
      <formula>0</formula>
    </cfRule>
    <cfRule type="cellIs" dxfId="1498" priority="1514" stopIfTrue="1" operator="between">
      <formula>-0.0001</formula>
      <formula>0.0001</formula>
    </cfRule>
  </conditionalFormatting>
  <conditionalFormatting sqref="C340">
    <cfRule type="cellIs" dxfId="1497" priority="1510" stopIfTrue="1" operator="equal">
      <formula>0</formula>
    </cfRule>
    <cfRule type="cellIs" dxfId="1496" priority="1511" stopIfTrue="1" operator="equal">
      <formula>0</formula>
    </cfRule>
    <cfRule type="cellIs" dxfId="1495" priority="1512" stopIfTrue="1" operator="equal">
      <formula>0</formula>
    </cfRule>
  </conditionalFormatting>
  <conditionalFormatting sqref="D342:G342">
    <cfRule type="cellIs" dxfId="1494" priority="1507" stopIfTrue="1" operator="equal">
      <formula>0</formula>
    </cfRule>
    <cfRule type="cellIs" dxfId="1493" priority="1508" stopIfTrue="1" operator="equal">
      <formula>0</formula>
    </cfRule>
    <cfRule type="cellIs" dxfId="1492" priority="1509" stopIfTrue="1" operator="equal">
      <formula>0</formula>
    </cfRule>
  </conditionalFormatting>
  <conditionalFormatting sqref="D342">
    <cfRule type="cellIs" dxfId="1491" priority="1506" stopIfTrue="1" operator="equal">
      <formula>0</formula>
    </cfRule>
  </conditionalFormatting>
  <conditionalFormatting sqref="F342 D342">
    <cfRule type="cellIs" dxfId="1490" priority="1504" stopIfTrue="1" operator="equal">
      <formula>0</formula>
    </cfRule>
    <cfRule type="cellIs" dxfId="1489" priority="1505" stopIfTrue="1" operator="between">
      <formula>-0.0001</formula>
      <formula>0.0001</formula>
    </cfRule>
  </conditionalFormatting>
  <conditionalFormatting sqref="C342">
    <cfRule type="cellIs" dxfId="1488" priority="1503" stopIfTrue="1" operator="equal">
      <formula>0</formula>
    </cfRule>
  </conditionalFormatting>
  <conditionalFormatting sqref="C342">
    <cfRule type="cellIs" dxfId="1487" priority="1500" stopIfTrue="1" operator="equal">
      <formula>0</formula>
    </cfRule>
    <cfRule type="cellIs" dxfId="1486" priority="1501" stopIfTrue="1" operator="equal">
      <formula>0</formula>
    </cfRule>
    <cfRule type="cellIs" dxfId="1485" priority="1502" stopIfTrue="1" operator="equal">
      <formula>0</formula>
    </cfRule>
  </conditionalFormatting>
  <conditionalFormatting sqref="C342">
    <cfRule type="cellIs" dxfId="1484" priority="1498" stopIfTrue="1" operator="equal">
      <formula>0</formula>
    </cfRule>
    <cfRule type="cellIs" dxfId="1483" priority="1499" stopIfTrue="1" operator="between">
      <formula>-0.0001</formula>
      <formula>0.0001</formula>
    </cfRule>
  </conditionalFormatting>
  <conditionalFormatting sqref="L342">
    <cfRule type="cellIs" dxfId="1482" priority="1495" stopIfTrue="1" operator="equal">
      <formula>0</formula>
    </cfRule>
    <cfRule type="cellIs" dxfId="1481" priority="1496" stopIfTrue="1" operator="equal">
      <formula>0</formula>
    </cfRule>
    <cfRule type="cellIs" dxfId="1480" priority="1497" stopIfTrue="1" operator="equal">
      <formula>0</formula>
    </cfRule>
  </conditionalFormatting>
  <conditionalFormatting sqref="M342">
    <cfRule type="cellIs" dxfId="1479" priority="1492" stopIfTrue="1" operator="equal">
      <formula>0</formula>
    </cfRule>
    <cfRule type="cellIs" dxfId="1478" priority="1493" stopIfTrue="1" operator="equal">
      <formula>0</formula>
    </cfRule>
    <cfRule type="cellIs" dxfId="1477" priority="1494" stopIfTrue="1" operator="equal">
      <formula>0</formula>
    </cfRule>
  </conditionalFormatting>
  <conditionalFormatting sqref="L352 F352 C352">
    <cfRule type="cellIs" dxfId="1476" priority="1489" stopIfTrue="1" operator="equal">
      <formula>0</formula>
    </cfRule>
    <cfRule type="cellIs" dxfId="1475" priority="1490" stopIfTrue="1" operator="equal">
      <formula>0</formula>
    </cfRule>
    <cfRule type="cellIs" dxfId="1474" priority="1491" stopIfTrue="1" operator="equal">
      <formula>0</formula>
    </cfRule>
  </conditionalFormatting>
  <conditionalFormatting sqref="F352 C352">
    <cfRule type="cellIs" dxfId="1473" priority="1487" stopIfTrue="1" operator="equal">
      <formula>0</formula>
    </cfRule>
    <cfRule type="cellIs" dxfId="1472" priority="1488" stopIfTrue="1" operator="between">
      <formula>-0.0001</formula>
      <formula>0.0001</formula>
    </cfRule>
  </conditionalFormatting>
  <conditionalFormatting sqref="E352">
    <cfRule type="cellIs" dxfId="1471" priority="1482" stopIfTrue="1" operator="equal">
      <formula>0</formula>
    </cfRule>
    <cfRule type="cellIs" dxfId="1470" priority="1483" stopIfTrue="1" operator="between">
      <formula>-0.0001</formula>
      <formula>0.0001</formula>
    </cfRule>
  </conditionalFormatting>
  <conditionalFormatting sqref="D352:E352">
    <cfRule type="cellIs" dxfId="1469" priority="1484" stopIfTrue="1" operator="equal">
      <formula>0</formula>
    </cfRule>
    <cfRule type="cellIs" dxfId="1468" priority="1485" stopIfTrue="1" operator="equal">
      <formula>0</formula>
    </cfRule>
    <cfRule type="cellIs" dxfId="1467" priority="1486" stopIfTrue="1" operator="equal">
      <formula>0</formula>
    </cfRule>
  </conditionalFormatting>
  <conditionalFormatting sqref="C352">
    <cfRule type="cellIs" dxfId="1466" priority="1481" stopIfTrue="1" operator="equal">
      <formula>0</formula>
    </cfRule>
  </conditionalFormatting>
  <conditionalFormatting sqref="C354:G354 L354">
    <cfRule type="cellIs" dxfId="1465" priority="1478" stopIfTrue="1" operator="equal">
      <formula>0</formula>
    </cfRule>
    <cfRule type="cellIs" dxfId="1464" priority="1479" stopIfTrue="1" operator="equal">
      <formula>0</formula>
    </cfRule>
    <cfRule type="cellIs" dxfId="1463" priority="1480" stopIfTrue="1" operator="equal">
      <formula>0</formula>
    </cfRule>
  </conditionalFormatting>
  <conditionalFormatting sqref="F354 C354:D354">
    <cfRule type="cellIs" dxfId="1462" priority="1476" stopIfTrue="1" operator="equal">
      <formula>0</formula>
    </cfRule>
    <cfRule type="cellIs" dxfId="1461" priority="1477" stopIfTrue="1" operator="between">
      <formula>-0.0001</formula>
      <formula>0.0001</formula>
    </cfRule>
  </conditionalFormatting>
  <conditionalFormatting sqref="AH354:AI354">
    <cfRule type="cellIs" dxfId="1460" priority="1473" stopIfTrue="1" operator="equal">
      <formula>0</formula>
    </cfRule>
    <cfRule type="cellIs" dxfId="1459" priority="1474" stopIfTrue="1" operator="equal">
      <formula>0</formula>
    </cfRule>
    <cfRule type="cellIs" dxfId="1458" priority="1475" stopIfTrue="1" operator="equal">
      <formula>0</formula>
    </cfRule>
  </conditionalFormatting>
  <conditionalFormatting sqref="C355:G355 L355">
    <cfRule type="cellIs" dxfId="1457" priority="1470" stopIfTrue="1" operator="equal">
      <formula>0</formula>
    </cfRule>
    <cfRule type="cellIs" dxfId="1456" priority="1471" stopIfTrue="1" operator="equal">
      <formula>0</formula>
    </cfRule>
    <cfRule type="cellIs" dxfId="1455" priority="1472" stopIfTrue="1" operator="equal">
      <formula>0</formula>
    </cfRule>
  </conditionalFormatting>
  <conditionalFormatting sqref="F355 C355:D355">
    <cfRule type="cellIs" dxfId="1454" priority="1468" stopIfTrue="1" operator="equal">
      <formula>0</formula>
    </cfRule>
    <cfRule type="cellIs" dxfId="1453" priority="1469" stopIfTrue="1" operator="between">
      <formula>-0.0001</formula>
      <formula>0.0001</formula>
    </cfRule>
  </conditionalFormatting>
  <conditionalFormatting sqref="D355">
    <cfRule type="cellIs" dxfId="1452" priority="1467" stopIfTrue="1" operator="equal">
      <formula>0</formula>
    </cfRule>
  </conditionalFormatting>
  <conditionalFormatting sqref="C356:G356 L356">
    <cfRule type="cellIs" dxfId="1451" priority="1464" stopIfTrue="1" operator="equal">
      <formula>0</formula>
    </cfRule>
    <cfRule type="cellIs" dxfId="1450" priority="1465" stopIfTrue="1" operator="equal">
      <formula>0</formula>
    </cfRule>
    <cfRule type="cellIs" dxfId="1449" priority="1466" stopIfTrue="1" operator="equal">
      <formula>0</formula>
    </cfRule>
  </conditionalFormatting>
  <conditionalFormatting sqref="F356 C356:D356">
    <cfRule type="cellIs" dxfId="1448" priority="1462" stopIfTrue="1" operator="equal">
      <formula>0</formula>
    </cfRule>
    <cfRule type="cellIs" dxfId="1447" priority="1463" stopIfTrue="1" operator="between">
      <formula>-0.0001</formula>
      <formula>0.0001</formula>
    </cfRule>
  </conditionalFormatting>
  <conditionalFormatting sqref="D356">
    <cfRule type="cellIs" dxfId="1446" priority="1461" stopIfTrue="1" operator="equal">
      <formula>0</formula>
    </cfRule>
  </conditionalFormatting>
  <conditionalFormatting sqref="E356">
    <cfRule type="cellIs" dxfId="1445" priority="1459" stopIfTrue="1" operator="equal">
      <formula>0</formula>
    </cfRule>
    <cfRule type="cellIs" dxfId="1444" priority="1460" stopIfTrue="1" operator="between">
      <formula>-0.0001</formula>
      <formula>0.0001</formula>
    </cfRule>
  </conditionalFormatting>
  <conditionalFormatting sqref="AH356:AI356">
    <cfRule type="cellIs" dxfId="1443" priority="1456" stopIfTrue="1" operator="equal">
      <formula>0</formula>
    </cfRule>
    <cfRule type="cellIs" dxfId="1442" priority="1457" stopIfTrue="1" operator="equal">
      <formula>0</formula>
    </cfRule>
    <cfRule type="cellIs" dxfId="1441" priority="1458" stopIfTrue="1" operator="equal">
      <formula>0</formula>
    </cfRule>
  </conditionalFormatting>
  <conditionalFormatting sqref="L365 D364:E365 G364:G365">
    <cfRule type="cellIs" dxfId="1440" priority="1453" stopIfTrue="1" operator="equal">
      <formula>0</formula>
    </cfRule>
    <cfRule type="cellIs" dxfId="1439" priority="1454" stopIfTrue="1" operator="equal">
      <formula>0</formula>
    </cfRule>
    <cfRule type="cellIs" dxfId="1438" priority="1455" stopIfTrue="1" operator="equal">
      <formula>0</formula>
    </cfRule>
  </conditionalFormatting>
  <conditionalFormatting sqref="F364:F365">
    <cfRule type="cellIs" dxfId="1437" priority="1448" stopIfTrue="1" operator="equal">
      <formula>0</formula>
    </cfRule>
    <cfRule type="cellIs" dxfId="1436" priority="1449" stopIfTrue="1" operator="between">
      <formula>-0.0001</formula>
      <formula>0.0001</formula>
    </cfRule>
  </conditionalFormatting>
  <conditionalFormatting sqref="C364:C365 F364:F365">
    <cfRule type="cellIs" dxfId="1435" priority="1450" stopIfTrue="1" operator="equal">
      <formula>0</formula>
    </cfRule>
    <cfRule type="cellIs" dxfId="1434" priority="1451" stopIfTrue="1" operator="equal">
      <formula>0</formula>
    </cfRule>
    <cfRule type="cellIs" dxfId="1433" priority="1452" stopIfTrue="1" operator="equal">
      <formula>0</formula>
    </cfRule>
  </conditionalFormatting>
  <conditionalFormatting sqref="L364">
    <cfRule type="cellIs" dxfId="1432" priority="1445" stopIfTrue="1" operator="equal">
      <formula>0</formula>
    </cfRule>
    <cfRule type="cellIs" dxfId="1431" priority="1446" stopIfTrue="1" operator="equal">
      <formula>0</formula>
    </cfRule>
    <cfRule type="cellIs" dxfId="1430" priority="1447" stopIfTrue="1" operator="equal">
      <formula>0</formula>
    </cfRule>
  </conditionalFormatting>
  <conditionalFormatting sqref="C368:G369 L368:L369">
    <cfRule type="cellIs" dxfId="1429" priority="1442" stopIfTrue="1" operator="equal">
      <formula>0</formula>
    </cfRule>
    <cfRule type="cellIs" dxfId="1428" priority="1443" stopIfTrue="1" operator="equal">
      <formula>0</formula>
    </cfRule>
    <cfRule type="cellIs" dxfId="1427" priority="1444" stopIfTrue="1" operator="equal">
      <formula>0</formula>
    </cfRule>
  </conditionalFormatting>
  <conditionalFormatting sqref="D368:D369">
    <cfRule type="cellIs" dxfId="1426" priority="1440" stopIfTrue="1" operator="equal">
      <formula>0</formula>
    </cfRule>
    <cfRule type="cellIs" dxfId="1425" priority="1441" stopIfTrue="1" operator="between">
      <formula>-0.0001</formula>
      <formula>0.0001</formula>
    </cfRule>
  </conditionalFormatting>
  <conditionalFormatting sqref="D368:D369">
    <cfRule type="cellIs" dxfId="1424" priority="1439" stopIfTrue="1" operator="equal">
      <formula>0</formula>
    </cfRule>
  </conditionalFormatting>
  <conditionalFormatting sqref="F368:F369 C368:C369">
    <cfRule type="cellIs" dxfId="1423" priority="1437" stopIfTrue="1" operator="equal">
      <formula>0</formula>
    </cfRule>
    <cfRule type="cellIs" dxfId="1422" priority="1438" stopIfTrue="1" operator="between">
      <formula>-0.0001</formula>
      <formula>0.0001</formula>
    </cfRule>
  </conditionalFormatting>
  <conditionalFormatting sqref="L370 F370 C370">
    <cfRule type="cellIs" dxfId="1421" priority="1434" stopIfTrue="1" operator="equal">
      <formula>0</formula>
    </cfRule>
    <cfRule type="cellIs" dxfId="1420" priority="1435" stopIfTrue="1" operator="equal">
      <formula>0</formula>
    </cfRule>
    <cfRule type="cellIs" dxfId="1419" priority="1436" stopIfTrue="1" operator="equal">
      <formula>0</formula>
    </cfRule>
  </conditionalFormatting>
  <conditionalFormatting sqref="F370 C370">
    <cfRule type="cellIs" dxfId="1418" priority="1432" stopIfTrue="1" operator="equal">
      <formula>0</formula>
    </cfRule>
    <cfRule type="cellIs" dxfId="1417" priority="1433" stopIfTrue="1" operator="between">
      <formula>-0.0001</formula>
      <formula>0.0001</formula>
    </cfRule>
  </conditionalFormatting>
  <conditionalFormatting sqref="E370">
    <cfRule type="cellIs" dxfId="1416" priority="1427" stopIfTrue="1" operator="equal">
      <formula>0</formula>
    </cfRule>
    <cfRule type="cellIs" dxfId="1415" priority="1428" stopIfTrue="1" operator="between">
      <formula>-0.0001</formula>
      <formula>0.0001</formula>
    </cfRule>
  </conditionalFormatting>
  <conditionalFormatting sqref="D370:E370">
    <cfRule type="cellIs" dxfId="1414" priority="1429" stopIfTrue="1" operator="equal">
      <formula>0</formula>
    </cfRule>
    <cfRule type="cellIs" dxfId="1413" priority="1430" stopIfTrue="1" operator="equal">
      <formula>0</formula>
    </cfRule>
    <cfRule type="cellIs" dxfId="1412" priority="1431" stopIfTrue="1" operator="equal">
      <formula>0</formula>
    </cfRule>
  </conditionalFormatting>
  <conditionalFormatting sqref="C370">
    <cfRule type="cellIs" dxfId="1411" priority="1426" stopIfTrue="1" operator="equal">
      <formula>0</formula>
    </cfRule>
  </conditionalFormatting>
  <conditionalFormatting sqref="C371:G371">
    <cfRule type="cellIs" dxfId="1410" priority="1423" stopIfTrue="1" operator="equal">
      <formula>0</formula>
    </cfRule>
    <cfRule type="cellIs" dxfId="1409" priority="1424" stopIfTrue="1" operator="equal">
      <formula>0</formula>
    </cfRule>
    <cfRule type="cellIs" dxfId="1408" priority="1425" stopIfTrue="1" operator="equal">
      <formula>0</formula>
    </cfRule>
  </conditionalFormatting>
  <conditionalFormatting sqref="C371:D371 F371">
    <cfRule type="cellIs" dxfId="1407" priority="1421" stopIfTrue="1" operator="equal">
      <formula>0</formula>
    </cfRule>
    <cfRule type="cellIs" dxfId="1406" priority="1422" stopIfTrue="1" operator="between">
      <formula>-0.0001</formula>
      <formula>0.0001</formula>
    </cfRule>
  </conditionalFormatting>
  <conditionalFormatting sqref="O371">
    <cfRule type="cellIs" dxfId="1405" priority="1418" stopIfTrue="1" operator="equal">
      <formula>0</formula>
    </cfRule>
    <cfRule type="cellIs" dxfId="1404" priority="1419" stopIfTrue="1" operator="equal">
      <formula>0</formula>
    </cfRule>
    <cfRule type="cellIs" dxfId="1403" priority="1420" stopIfTrue="1" operator="equal">
      <formula>0</formula>
    </cfRule>
  </conditionalFormatting>
  <conditionalFormatting sqref="E374:G374 C372:C373 E372:E373 G372:G373 S372:AM374 L372:P374">
    <cfRule type="cellIs" dxfId="1402" priority="1415" stopIfTrue="1" operator="equal">
      <formula>0</formula>
    </cfRule>
    <cfRule type="cellIs" dxfId="1401" priority="1416" stopIfTrue="1" operator="equal">
      <formula>0</formula>
    </cfRule>
    <cfRule type="cellIs" dxfId="1400" priority="1417" stopIfTrue="1" operator="equal">
      <formula>0</formula>
    </cfRule>
  </conditionalFormatting>
  <conditionalFormatting sqref="F374 C372:C373">
    <cfRule type="cellIs" dxfId="1399" priority="1413" stopIfTrue="1" operator="equal">
      <formula>0</formula>
    </cfRule>
    <cfRule type="cellIs" dxfId="1398" priority="1414" stopIfTrue="1" operator="between">
      <formula>-0.0001</formula>
      <formula>0.0001</formula>
    </cfRule>
  </conditionalFormatting>
  <conditionalFormatting sqref="C375:G375 L375">
    <cfRule type="cellIs" dxfId="1397" priority="1410" stopIfTrue="1" operator="equal">
      <formula>0</formula>
    </cfRule>
    <cfRule type="cellIs" dxfId="1396" priority="1411" stopIfTrue="1" operator="equal">
      <formula>0</formula>
    </cfRule>
    <cfRule type="cellIs" dxfId="1395" priority="1412" stopIfTrue="1" operator="equal">
      <formula>0</formula>
    </cfRule>
  </conditionalFormatting>
  <conditionalFormatting sqref="C375 F375">
    <cfRule type="cellIs" dxfId="1394" priority="1408" stopIfTrue="1" operator="equal">
      <formula>0</formula>
    </cfRule>
    <cfRule type="cellIs" dxfId="1393" priority="1409" stopIfTrue="1" operator="between">
      <formula>-0.0001</formula>
      <formula>0.0001</formula>
    </cfRule>
  </conditionalFormatting>
  <conditionalFormatting sqref="P375">
    <cfRule type="cellIs" dxfId="1392" priority="1405" stopIfTrue="1" operator="equal">
      <formula>0</formula>
    </cfRule>
    <cfRule type="cellIs" dxfId="1391" priority="1406" stopIfTrue="1" operator="equal">
      <formula>0</formula>
    </cfRule>
    <cfRule type="cellIs" dxfId="1390" priority="1407" stopIfTrue="1" operator="equal">
      <formula>0</formula>
    </cfRule>
  </conditionalFormatting>
  <conditionalFormatting sqref="C377:G377 L377">
    <cfRule type="cellIs" dxfId="1389" priority="1402" stopIfTrue="1" operator="equal">
      <formula>0</formula>
    </cfRule>
    <cfRule type="cellIs" dxfId="1388" priority="1403" stopIfTrue="1" operator="equal">
      <formula>0</formula>
    </cfRule>
    <cfRule type="cellIs" dxfId="1387" priority="1404" stopIfTrue="1" operator="equal">
      <formula>0</formula>
    </cfRule>
  </conditionalFormatting>
  <conditionalFormatting sqref="C377 F377">
    <cfRule type="cellIs" dxfId="1386" priority="1400" stopIfTrue="1" operator="equal">
      <formula>0</formula>
    </cfRule>
    <cfRule type="cellIs" dxfId="1385" priority="1401" stopIfTrue="1" operator="between">
      <formula>-0.0001</formula>
      <formula>0.0001</formula>
    </cfRule>
  </conditionalFormatting>
  <conditionalFormatting sqref="C378:G378 L378">
    <cfRule type="cellIs" dxfId="1384" priority="1397" stopIfTrue="1" operator="equal">
      <formula>0</formula>
    </cfRule>
    <cfRule type="cellIs" dxfId="1383" priority="1398" stopIfTrue="1" operator="equal">
      <formula>0</formula>
    </cfRule>
    <cfRule type="cellIs" dxfId="1382" priority="1399" stopIfTrue="1" operator="equal">
      <formula>0</formula>
    </cfRule>
  </conditionalFormatting>
  <conditionalFormatting sqref="C378 F378">
    <cfRule type="cellIs" dxfId="1381" priority="1395" stopIfTrue="1" operator="equal">
      <formula>0</formula>
    </cfRule>
    <cfRule type="cellIs" dxfId="1380" priority="1396" stopIfTrue="1" operator="between">
      <formula>-0.0001</formula>
      <formula>0.0001</formula>
    </cfRule>
  </conditionalFormatting>
  <conditionalFormatting sqref="S380:T380">
    <cfRule type="cellIs" dxfId="1379" priority="1392" stopIfTrue="1" operator="equal">
      <formula>0</formula>
    </cfRule>
    <cfRule type="cellIs" dxfId="1378" priority="1393" stopIfTrue="1" operator="equal">
      <formula>0</formula>
    </cfRule>
    <cfRule type="cellIs" dxfId="1377" priority="1394" stopIfTrue="1" operator="equal">
      <formula>0</formula>
    </cfRule>
  </conditionalFormatting>
  <conditionalFormatting sqref="D380">
    <cfRule type="cellIs" dxfId="1376" priority="1389" stopIfTrue="1" operator="equal">
      <formula>0</formula>
    </cfRule>
    <cfRule type="cellIs" dxfId="1375" priority="1390" stopIfTrue="1" operator="equal">
      <formula>0</formula>
    </cfRule>
    <cfRule type="cellIs" dxfId="1374" priority="1391" stopIfTrue="1" operator="equal">
      <formula>0</formula>
    </cfRule>
  </conditionalFormatting>
  <conditionalFormatting sqref="F380">
    <cfRule type="cellIs" dxfId="1373" priority="1381" stopIfTrue="1" operator="equal">
      <formula>0</formula>
    </cfRule>
    <cfRule type="cellIs" dxfId="1372" priority="1382" stopIfTrue="1" operator="equal">
      <formula>0</formula>
    </cfRule>
    <cfRule type="cellIs" dxfId="1371" priority="1383" stopIfTrue="1" operator="equal">
      <formula>0</formula>
    </cfRule>
  </conditionalFormatting>
  <conditionalFormatting sqref="E380 G380">
    <cfRule type="cellIs" dxfId="1370" priority="1386" stopIfTrue="1" operator="equal">
      <formula>0</formula>
    </cfRule>
    <cfRule type="cellIs" dxfId="1369" priority="1387" stopIfTrue="1" operator="equal">
      <formula>0</formula>
    </cfRule>
    <cfRule type="cellIs" dxfId="1368" priority="1388" stopIfTrue="1" operator="equal">
      <formula>0</formula>
    </cfRule>
  </conditionalFormatting>
  <conditionalFormatting sqref="E380 G380">
    <cfRule type="cellIs" dxfId="1367" priority="1384" stopIfTrue="1" operator="equal">
      <formula>0</formula>
    </cfRule>
    <cfRule type="cellIs" dxfId="1366" priority="1385" stopIfTrue="1" operator="between">
      <formula>-0.0001</formula>
      <formula>0.0001</formula>
    </cfRule>
  </conditionalFormatting>
  <conditionalFormatting sqref="L380">
    <cfRule type="cellIs" dxfId="1365" priority="1378" stopIfTrue="1" operator="equal">
      <formula>0</formula>
    </cfRule>
    <cfRule type="cellIs" dxfId="1364" priority="1379" stopIfTrue="1" operator="equal">
      <formula>0</formula>
    </cfRule>
    <cfRule type="cellIs" dxfId="1363" priority="1380" stopIfTrue="1" operator="equal">
      <formula>0</formula>
    </cfRule>
  </conditionalFormatting>
  <conditionalFormatting sqref="C381:G382 L381:L382">
    <cfRule type="cellIs" dxfId="1362" priority="1375" stopIfTrue="1" operator="equal">
      <formula>0</formula>
    </cfRule>
    <cfRule type="cellIs" dxfId="1361" priority="1376" stopIfTrue="1" operator="equal">
      <formula>0</formula>
    </cfRule>
    <cfRule type="cellIs" dxfId="1360" priority="1377" stopIfTrue="1" operator="equal">
      <formula>0</formula>
    </cfRule>
  </conditionalFormatting>
  <conditionalFormatting sqref="C381:C382 F381:F382">
    <cfRule type="cellIs" dxfId="1359" priority="1373" stopIfTrue="1" operator="equal">
      <formula>0</formula>
    </cfRule>
    <cfRule type="cellIs" dxfId="1358" priority="1374" stopIfTrue="1" operator="between">
      <formula>-0.0001</formula>
      <formula>0.0001</formula>
    </cfRule>
  </conditionalFormatting>
  <conditionalFormatting sqref="E389:G389 L389">
    <cfRule type="cellIs" dxfId="1357" priority="1370" stopIfTrue="1" operator="equal">
      <formula>0</formula>
    </cfRule>
    <cfRule type="cellIs" dxfId="1356" priority="1371" stopIfTrue="1" operator="equal">
      <formula>0</formula>
    </cfRule>
    <cfRule type="cellIs" dxfId="1355" priority="1372" stopIfTrue="1" operator="equal">
      <formula>0</formula>
    </cfRule>
  </conditionalFormatting>
  <conditionalFormatting sqref="C389">
    <cfRule type="cellIs" dxfId="1354" priority="1365" stopIfTrue="1" operator="equal">
      <formula>0</formula>
    </cfRule>
    <cfRule type="cellIs" dxfId="1353" priority="1366" stopIfTrue="1" operator="between">
      <formula>-0.0001</formula>
      <formula>0.0001</formula>
    </cfRule>
  </conditionalFormatting>
  <conditionalFormatting sqref="C389">
    <cfRule type="cellIs" dxfId="1352" priority="1367" stopIfTrue="1" operator="equal">
      <formula>0</formula>
    </cfRule>
    <cfRule type="cellIs" dxfId="1351" priority="1368" stopIfTrue="1" operator="equal">
      <formula>0</formula>
    </cfRule>
    <cfRule type="cellIs" dxfId="1350" priority="1369" stopIfTrue="1" operator="equal">
      <formula>0</formula>
    </cfRule>
  </conditionalFormatting>
  <conditionalFormatting sqref="D389">
    <cfRule type="cellIs" dxfId="1349" priority="1362" stopIfTrue="1" operator="equal">
      <formula>0</formula>
    </cfRule>
    <cfRule type="cellIs" dxfId="1348" priority="1363" stopIfTrue="1" operator="equal">
      <formula>0</formula>
    </cfRule>
    <cfRule type="cellIs" dxfId="1347" priority="1364" stopIfTrue="1" operator="equal">
      <formula>0</formula>
    </cfRule>
  </conditionalFormatting>
  <conditionalFormatting sqref="D389">
    <cfRule type="cellIs" dxfId="1346" priority="1360" stopIfTrue="1" operator="equal">
      <formula>0</formula>
    </cfRule>
    <cfRule type="cellIs" dxfId="1345" priority="1361" stopIfTrue="1" operator="between">
      <formula>-0.0001</formula>
      <formula>0.0001</formula>
    </cfRule>
  </conditionalFormatting>
  <conditionalFormatting sqref="L394:L396 C394:G396">
    <cfRule type="cellIs" dxfId="1344" priority="1357" stopIfTrue="1" operator="equal">
      <formula>0</formula>
    </cfRule>
    <cfRule type="cellIs" dxfId="1343" priority="1358" stopIfTrue="1" operator="equal">
      <formula>0</formula>
    </cfRule>
    <cfRule type="cellIs" dxfId="1342" priority="1359" stopIfTrue="1" operator="equal">
      <formula>0</formula>
    </cfRule>
  </conditionalFormatting>
  <conditionalFormatting sqref="F394:F396 C394:C396">
    <cfRule type="cellIs" dxfId="1341" priority="1355" stopIfTrue="1" operator="equal">
      <formula>0</formula>
    </cfRule>
    <cfRule type="cellIs" dxfId="1340" priority="1356" stopIfTrue="1" operator="between">
      <formula>-0.0001</formula>
      <formula>0.0001</formula>
    </cfRule>
  </conditionalFormatting>
  <conditionalFormatting sqref="E400 G400 L400">
    <cfRule type="cellIs" dxfId="1339" priority="1352" stopIfTrue="1" operator="equal">
      <formula>0</formula>
    </cfRule>
    <cfRule type="cellIs" dxfId="1338" priority="1353" stopIfTrue="1" operator="equal">
      <formula>0</formula>
    </cfRule>
    <cfRule type="cellIs" dxfId="1337" priority="1354" stopIfTrue="1" operator="equal">
      <formula>0</formula>
    </cfRule>
  </conditionalFormatting>
  <conditionalFormatting sqref="C401:G401">
    <cfRule type="cellIs" dxfId="1336" priority="1349" stopIfTrue="1" operator="equal">
      <formula>0</formula>
    </cfRule>
    <cfRule type="cellIs" dxfId="1335" priority="1350" stopIfTrue="1" operator="equal">
      <formula>0</formula>
    </cfRule>
    <cfRule type="cellIs" dxfId="1334" priority="1351" stopIfTrue="1" operator="equal">
      <formula>0</formula>
    </cfRule>
  </conditionalFormatting>
  <conditionalFormatting sqref="F401 C401:D401">
    <cfRule type="cellIs" dxfId="1333" priority="1347" stopIfTrue="1" operator="equal">
      <formula>0</formula>
    </cfRule>
    <cfRule type="cellIs" dxfId="1332" priority="1348" stopIfTrue="1" operator="between">
      <formula>-0.0001</formula>
      <formula>0.0001</formula>
    </cfRule>
  </conditionalFormatting>
  <conditionalFormatting sqref="O401">
    <cfRule type="cellIs" dxfId="1331" priority="1344" stopIfTrue="1" operator="equal">
      <formula>0</formula>
    </cfRule>
    <cfRule type="cellIs" dxfId="1330" priority="1345" stopIfTrue="1" operator="equal">
      <formula>0</formula>
    </cfRule>
    <cfRule type="cellIs" dxfId="1329" priority="1346" stopIfTrue="1" operator="equal">
      <formula>0</formula>
    </cfRule>
  </conditionalFormatting>
  <conditionalFormatting sqref="B401">
    <cfRule type="cellIs" dxfId="1328" priority="1341" stopIfTrue="1" operator="equal">
      <formula>0</formula>
    </cfRule>
    <cfRule type="cellIs" dxfId="1327" priority="1342" stopIfTrue="1" operator="equal">
      <formula>0</formula>
    </cfRule>
    <cfRule type="cellIs" dxfId="1326" priority="1343" stopIfTrue="1" operator="equal">
      <formula>0</formula>
    </cfRule>
  </conditionalFormatting>
  <conditionalFormatting sqref="B401">
    <cfRule type="cellIs" dxfId="1325" priority="1339" stopIfTrue="1" operator="equal">
      <formula>0</formula>
    </cfRule>
    <cfRule type="cellIs" dxfId="1324" priority="1340" stopIfTrue="1" operator="between">
      <formula>-0.0001</formula>
      <formula>0.0001</formula>
    </cfRule>
  </conditionalFormatting>
  <conditionalFormatting sqref="C403">
    <cfRule type="cellIs" dxfId="1323" priority="1336" stopIfTrue="1" operator="equal">
      <formula>0</formula>
    </cfRule>
    <cfRule type="cellIs" dxfId="1322" priority="1337" stopIfTrue="1" operator="equal">
      <formula>0</formula>
    </cfRule>
    <cfRule type="cellIs" dxfId="1321" priority="1338" stopIfTrue="1" operator="equal">
      <formula>0</formula>
    </cfRule>
  </conditionalFormatting>
  <conditionalFormatting sqref="C403">
    <cfRule type="cellIs" dxfId="1320" priority="1334" stopIfTrue="1" operator="equal">
      <formula>0</formula>
    </cfRule>
    <cfRule type="cellIs" dxfId="1319" priority="1335" stopIfTrue="1" operator="between">
      <formula>-0.0001</formula>
      <formula>0.0001</formula>
    </cfRule>
  </conditionalFormatting>
  <conditionalFormatting sqref="E408:G408">
    <cfRule type="cellIs" dxfId="1318" priority="1331" stopIfTrue="1" operator="equal">
      <formula>0</formula>
    </cfRule>
    <cfRule type="cellIs" dxfId="1317" priority="1332" stopIfTrue="1" operator="equal">
      <formula>0</formula>
    </cfRule>
    <cfRule type="cellIs" dxfId="1316" priority="1333" stopIfTrue="1" operator="equal">
      <formula>0</formula>
    </cfRule>
  </conditionalFormatting>
  <conditionalFormatting sqref="E407 G407">
    <cfRule type="cellIs" dxfId="1315" priority="1328" stopIfTrue="1" operator="equal">
      <formula>0</formula>
    </cfRule>
    <cfRule type="cellIs" dxfId="1314" priority="1329" stopIfTrue="1" operator="equal">
      <formula>0</formula>
    </cfRule>
    <cfRule type="cellIs" dxfId="1313" priority="1330" stopIfTrue="1" operator="equal">
      <formula>0</formula>
    </cfRule>
  </conditionalFormatting>
  <conditionalFormatting sqref="F407 D407">
    <cfRule type="cellIs" dxfId="1312" priority="1325" stopIfTrue="1" operator="equal">
      <formula>0</formula>
    </cfRule>
    <cfRule type="cellIs" dxfId="1311" priority="1326" stopIfTrue="1" operator="equal">
      <formula>0</formula>
    </cfRule>
    <cfRule type="cellIs" dxfId="1310" priority="1327" stopIfTrue="1" operator="equal">
      <formula>0</formula>
    </cfRule>
  </conditionalFormatting>
  <conditionalFormatting sqref="F407">
    <cfRule type="cellIs" dxfId="1309" priority="1323" stopIfTrue="1" operator="equal">
      <formula>0</formula>
    </cfRule>
    <cfRule type="cellIs" dxfId="1308" priority="1324" stopIfTrue="1" operator="between">
      <formula>-0.0001</formula>
      <formula>0.0001</formula>
    </cfRule>
  </conditionalFormatting>
  <conditionalFormatting sqref="C407">
    <cfRule type="cellIs" dxfId="1307" priority="1320" stopIfTrue="1" operator="equal">
      <formula>0</formula>
    </cfRule>
    <cfRule type="cellIs" dxfId="1306" priority="1321" stopIfTrue="1" operator="equal">
      <formula>0</formula>
    </cfRule>
    <cfRule type="cellIs" dxfId="1305" priority="1322" stopIfTrue="1" operator="equal">
      <formula>0</formula>
    </cfRule>
  </conditionalFormatting>
  <conditionalFormatting sqref="M407">
    <cfRule type="cellIs" dxfId="1304" priority="1317" stopIfTrue="1" operator="equal">
      <formula>0</formula>
    </cfRule>
    <cfRule type="cellIs" dxfId="1303" priority="1318" stopIfTrue="1" operator="equal">
      <formula>0</formula>
    </cfRule>
    <cfRule type="cellIs" dxfId="1302" priority="1319" stopIfTrue="1" operator="equal">
      <formula>0</formula>
    </cfRule>
  </conditionalFormatting>
  <conditionalFormatting sqref="L408">
    <cfRule type="cellIs" dxfId="1301" priority="1314" stopIfTrue="1" operator="equal">
      <formula>0</formula>
    </cfRule>
    <cfRule type="cellIs" dxfId="1300" priority="1315" stopIfTrue="1" operator="equal">
      <formula>0</formula>
    </cfRule>
    <cfRule type="cellIs" dxfId="1299" priority="1316" stopIfTrue="1" operator="equal">
      <formula>0</formula>
    </cfRule>
  </conditionalFormatting>
  <conditionalFormatting sqref="C408">
    <cfRule type="cellIs" dxfId="1298" priority="1309" stopIfTrue="1" operator="equal">
      <formula>0</formula>
    </cfRule>
    <cfRule type="cellIs" dxfId="1297" priority="1310" stopIfTrue="1" operator="between">
      <formula>-0.0001</formula>
      <formula>0.0001</formula>
    </cfRule>
  </conditionalFormatting>
  <conditionalFormatting sqref="C408">
    <cfRule type="cellIs" dxfId="1296" priority="1311" stopIfTrue="1" operator="equal">
      <formula>0</formula>
    </cfRule>
    <cfRule type="cellIs" dxfId="1295" priority="1312" stopIfTrue="1" operator="equal">
      <formula>0</formula>
    </cfRule>
    <cfRule type="cellIs" dxfId="1294" priority="1313" stopIfTrue="1" operator="equal">
      <formula>0</formula>
    </cfRule>
  </conditionalFormatting>
  <conditionalFormatting sqref="X556">
    <cfRule type="cellIs" dxfId="1293" priority="1023" stopIfTrue="1" operator="equal">
      <formula>0</formula>
    </cfRule>
    <cfRule type="cellIs" dxfId="1292" priority="1024" stopIfTrue="1" operator="between">
      <formula>-0.0001</formula>
      <formula>0.0001</formula>
    </cfRule>
  </conditionalFormatting>
  <conditionalFormatting sqref="E418:G418 S418:AM418 L418:P418 F416:G416 G415 L415:L416">
    <cfRule type="cellIs" dxfId="1291" priority="1306" stopIfTrue="1" operator="equal">
      <formula>0</formula>
    </cfRule>
    <cfRule type="cellIs" dxfId="1290" priority="1307" stopIfTrue="1" operator="equal">
      <formula>0</formula>
    </cfRule>
    <cfRule type="cellIs" dxfId="1289" priority="1308" stopIfTrue="1" operator="equal">
      <formula>0</formula>
    </cfRule>
  </conditionalFormatting>
  <conditionalFormatting sqref="C415:D415 F415">
    <cfRule type="cellIs" dxfId="1288" priority="1303" stopIfTrue="1" operator="equal">
      <formula>0</formula>
    </cfRule>
    <cfRule type="cellIs" dxfId="1287" priority="1304" stopIfTrue="1" operator="equal">
      <formula>0</formula>
    </cfRule>
    <cfRule type="cellIs" dxfId="1286" priority="1305" stopIfTrue="1" operator="equal">
      <formula>0</formula>
    </cfRule>
  </conditionalFormatting>
  <conditionalFormatting sqref="C415:D415">
    <cfRule type="cellIs" dxfId="1285" priority="1301" stopIfTrue="1" operator="equal">
      <formula>0</formula>
    </cfRule>
    <cfRule type="cellIs" dxfId="1284" priority="1302" stopIfTrue="1" operator="between">
      <formula>-0.0001</formula>
      <formula>0.0001</formula>
    </cfRule>
  </conditionalFormatting>
  <conditionalFormatting sqref="O415">
    <cfRule type="cellIs" dxfId="1283" priority="1298" stopIfTrue="1" operator="equal">
      <formula>0</formula>
    </cfRule>
    <cfRule type="cellIs" dxfId="1282" priority="1299" stopIfTrue="1" operator="equal">
      <formula>0</formula>
    </cfRule>
    <cfRule type="cellIs" dxfId="1281" priority="1300" stopIfTrue="1" operator="equal">
      <formula>0</formula>
    </cfRule>
  </conditionalFormatting>
  <conditionalFormatting sqref="F418">
    <cfRule type="cellIs" dxfId="1280" priority="1296" stopIfTrue="1" operator="equal">
      <formula>0</formula>
    </cfRule>
    <cfRule type="cellIs" dxfId="1279" priority="1297" stopIfTrue="1" operator="between">
      <formula>-0.0001</formula>
      <formula>0.0001</formula>
    </cfRule>
  </conditionalFormatting>
  <conditionalFormatting sqref="C418">
    <cfRule type="cellIs" dxfId="1278" priority="1293" stopIfTrue="1" operator="equal">
      <formula>0</formula>
    </cfRule>
    <cfRule type="cellIs" dxfId="1277" priority="1294" stopIfTrue="1" operator="equal">
      <formula>0</formula>
    </cfRule>
    <cfRule type="cellIs" dxfId="1276" priority="1295" stopIfTrue="1" operator="equal">
      <formula>0</formula>
    </cfRule>
  </conditionalFormatting>
  <conditionalFormatting sqref="C437:G437 L437 L434 C434">
    <cfRule type="cellIs" dxfId="1275" priority="1290" stopIfTrue="1" operator="equal">
      <formula>0</formula>
    </cfRule>
    <cfRule type="cellIs" dxfId="1274" priority="1291" stopIfTrue="1" operator="equal">
      <formula>0</formula>
    </cfRule>
    <cfRule type="cellIs" dxfId="1273" priority="1292" stopIfTrue="1" operator="equal">
      <formula>0</formula>
    </cfRule>
  </conditionalFormatting>
  <conditionalFormatting sqref="C437 F437 C434">
    <cfRule type="cellIs" dxfId="1272" priority="1288" stopIfTrue="1" operator="equal">
      <formula>0</formula>
    </cfRule>
    <cfRule type="cellIs" dxfId="1271" priority="1289" stopIfTrue="1" operator="between">
      <formula>-0.0001</formula>
      <formula>0.0001</formula>
    </cfRule>
  </conditionalFormatting>
  <conditionalFormatting sqref="E434">
    <cfRule type="cellIs" dxfId="1270" priority="1283" stopIfTrue="1" operator="equal">
      <formula>0</formula>
    </cfRule>
    <cfRule type="cellIs" dxfId="1269" priority="1284" stopIfTrue="1" operator="between">
      <formula>-0.0001</formula>
      <formula>0.0001</formula>
    </cfRule>
  </conditionalFormatting>
  <conditionalFormatting sqref="D434:E434">
    <cfRule type="cellIs" dxfId="1268" priority="1285" stopIfTrue="1" operator="equal">
      <formula>0</formula>
    </cfRule>
    <cfRule type="cellIs" dxfId="1267" priority="1286" stopIfTrue="1" operator="equal">
      <formula>0</formula>
    </cfRule>
    <cfRule type="cellIs" dxfId="1266" priority="1287" stopIfTrue="1" operator="equal">
      <formula>0</formula>
    </cfRule>
  </conditionalFormatting>
  <conditionalFormatting sqref="C434">
    <cfRule type="cellIs" dxfId="1265" priority="1282" stopIfTrue="1" operator="equal">
      <formula>0</formula>
    </cfRule>
  </conditionalFormatting>
  <conditionalFormatting sqref="L441:P441 S441:AM441 C438:G444 L438:L440">
    <cfRule type="cellIs" dxfId="1264" priority="1279" stopIfTrue="1" operator="equal">
      <formula>0</formula>
    </cfRule>
    <cfRule type="cellIs" dxfId="1263" priority="1280" stopIfTrue="1" operator="equal">
      <formula>0</formula>
    </cfRule>
    <cfRule type="cellIs" dxfId="1262" priority="1281" stopIfTrue="1" operator="equal">
      <formula>0</formula>
    </cfRule>
  </conditionalFormatting>
  <conditionalFormatting sqref="C441:C444 C438:D440 F438:F444">
    <cfRule type="cellIs" dxfId="1261" priority="1277" stopIfTrue="1" operator="equal">
      <formula>0</formula>
    </cfRule>
    <cfRule type="cellIs" dxfId="1260" priority="1278" stopIfTrue="1" operator="between">
      <formula>-0.0001</formula>
      <formula>0.0001</formula>
    </cfRule>
  </conditionalFormatting>
  <conditionalFormatting sqref="O440">
    <cfRule type="cellIs" dxfId="1259" priority="1271" stopIfTrue="1" operator="equal">
      <formula>0</formula>
    </cfRule>
    <cfRule type="cellIs" dxfId="1258" priority="1272" stopIfTrue="1" operator="equal">
      <formula>0</formula>
    </cfRule>
    <cfRule type="cellIs" dxfId="1257" priority="1273" stopIfTrue="1" operator="equal">
      <formula>0</formula>
    </cfRule>
  </conditionalFormatting>
  <conditionalFormatting sqref="O438:O439">
    <cfRule type="cellIs" dxfId="1256" priority="1274" stopIfTrue="1" operator="equal">
      <formula>0</formula>
    </cfRule>
    <cfRule type="cellIs" dxfId="1255" priority="1275" stopIfTrue="1" operator="equal">
      <formula>0</formula>
    </cfRule>
    <cfRule type="cellIs" dxfId="1254" priority="1276" stopIfTrue="1" operator="equal">
      <formula>0</formula>
    </cfRule>
  </conditionalFormatting>
  <conditionalFormatting sqref="C453:G453 D452:E452 G452 L451:P451 S451:AM451 E450:G450">
    <cfRule type="cellIs" dxfId="1253" priority="1268" stopIfTrue="1" operator="equal">
      <formula>0</formula>
    </cfRule>
    <cfRule type="cellIs" dxfId="1252" priority="1269" stopIfTrue="1" operator="equal">
      <formula>0</formula>
    </cfRule>
    <cfRule type="cellIs" dxfId="1251" priority="1270" stopIfTrue="1" operator="equal">
      <formula>0</formula>
    </cfRule>
  </conditionalFormatting>
  <conditionalFormatting sqref="C453 F453">
    <cfRule type="cellIs" dxfId="1250" priority="1266" stopIfTrue="1" operator="equal">
      <formula>0</formula>
    </cfRule>
    <cfRule type="cellIs" dxfId="1249" priority="1267" stopIfTrue="1" operator="between">
      <formula>-0.0001</formula>
      <formula>0.0001</formula>
    </cfRule>
  </conditionalFormatting>
  <conditionalFormatting sqref="C452 F452 C450">
    <cfRule type="cellIs" dxfId="1248" priority="1263" stopIfTrue="1" operator="equal">
      <formula>0</formula>
    </cfRule>
    <cfRule type="cellIs" dxfId="1247" priority="1264" stopIfTrue="1" operator="equal">
      <formula>0</formula>
    </cfRule>
    <cfRule type="cellIs" dxfId="1246" priority="1265" stopIfTrue="1" operator="equal">
      <formula>0</formula>
    </cfRule>
  </conditionalFormatting>
  <conditionalFormatting sqref="F452">
    <cfRule type="cellIs" dxfId="1245" priority="1261" stopIfTrue="1" operator="equal">
      <formula>0</formula>
    </cfRule>
    <cfRule type="cellIs" dxfId="1244" priority="1262" stopIfTrue="1" operator="between">
      <formula>-0.0001</formula>
      <formula>0.0001</formula>
    </cfRule>
  </conditionalFormatting>
  <conditionalFormatting sqref="G451">
    <cfRule type="cellIs" dxfId="1243" priority="1258" stopIfTrue="1" operator="equal">
      <formula>0</formula>
    </cfRule>
    <cfRule type="cellIs" dxfId="1242" priority="1259" stopIfTrue="1" operator="equal">
      <formula>0</formula>
    </cfRule>
    <cfRule type="cellIs" dxfId="1241" priority="1260" stopIfTrue="1" operator="equal">
      <formula>0</formula>
    </cfRule>
  </conditionalFormatting>
  <conditionalFormatting sqref="E451">
    <cfRule type="cellIs" dxfId="1240" priority="1255" stopIfTrue="1" operator="equal">
      <formula>0</formula>
    </cfRule>
    <cfRule type="cellIs" dxfId="1239" priority="1256" stopIfTrue="1" operator="equal">
      <formula>0</formula>
    </cfRule>
    <cfRule type="cellIs" dxfId="1238" priority="1257" stopIfTrue="1" operator="equal">
      <formula>0</formula>
    </cfRule>
  </conditionalFormatting>
  <conditionalFormatting sqref="S468:T468 L467:P467 S467:U467 B465 B462 G462:G465 E462:E465 L462:L463">
    <cfRule type="cellIs" dxfId="1237" priority="1252" stopIfTrue="1" operator="equal">
      <formula>0</formula>
    </cfRule>
    <cfRule type="cellIs" dxfId="1236" priority="1253" stopIfTrue="1" operator="equal">
      <formula>0</formula>
    </cfRule>
    <cfRule type="cellIs" dxfId="1235" priority="1254" stopIfTrue="1" operator="equal">
      <formula>0</formula>
    </cfRule>
  </conditionalFormatting>
  <conditionalFormatting sqref="D465 L465 F464">
    <cfRule type="cellIs" dxfId="1234" priority="1249" stopIfTrue="1" operator="equal">
      <formula>0</formula>
    </cfRule>
    <cfRule type="cellIs" dxfId="1233" priority="1250" stopIfTrue="1" operator="equal">
      <formula>0</formula>
    </cfRule>
    <cfRule type="cellIs" dxfId="1232" priority="1251" stopIfTrue="1" operator="equal">
      <formula>0</formula>
    </cfRule>
  </conditionalFormatting>
  <conditionalFormatting sqref="D465 F464">
    <cfRule type="cellIs" dxfId="1231" priority="1247" stopIfTrue="1" operator="equal">
      <formula>0</formula>
    </cfRule>
    <cfRule type="cellIs" dxfId="1230" priority="1248" stopIfTrue="1" operator="between">
      <formula>-0.0001</formula>
      <formula>0.0001</formula>
    </cfRule>
  </conditionalFormatting>
  <conditionalFormatting sqref="L464">
    <cfRule type="cellIs" dxfId="1229" priority="1244" stopIfTrue="1" operator="equal">
      <formula>0</formula>
    </cfRule>
    <cfRule type="cellIs" dxfId="1228" priority="1245" stopIfTrue="1" operator="equal">
      <formula>0</formula>
    </cfRule>
    <cfRule type="cellIs" dxfId="1227" priority="1246" stopIfTrue="1" operator="equal">
      <formula>0</formula>
    </cfRule>
  </conditionalFormatting>
  <conditionalFormatting sqref="D464">
    <cfRule type="cellIs" dxfId="1226" priority="1241" stopIfTrue="1" operator="equal">
      <formula>0</formula>
    </cfRule>
    <cfRule type="cellIs" dxfId="1225" priority="1242" stopIfTrue="1" operator="equal">
      <formula>0</formula>
    </cfRule>
    <cfRule type="cellIs" dxfId="1224" priority="1243" stopIfTrue="1" operator="equal">
      <formula>0</formula>
    </cfRule>
  </conditionalFormatting>
  <conditionalFormatting sqref="D464">
    <cfRule type="cellIs" dxfId="1223" priority="1239" stopIfTrue="1" operator="equal">
      <formula>0</formula>
    </cfRule>
    <cfRule type="cellIs" dxfId="1222" priority="1240" stopIfTrue="1" operator="between">
      <formula>-0.0001</formula>
      <formula>0.0001</formula>
    </cfRule>
  </conditionalFormatting>
  <conditionalFormatting sqref="C464">
    <cfRule type="cellIs" dxfId="1221" priority="1236" stopIfTrue="1" operator="equal">
      <formula>0</formula>
    </cfRule>
    <cfRule type="cellIs" dxfId="1220" priority="1237" stopIfTrue="1" operator="equal">
      <formula>0</formula>
    </cfRule>
    <cfRule type="cellIs" dxfId="1219" priority="1238" stopIfTrue="1" operator="equal">
      <formula>0</formula>
    </cfRule>
  </conditionalFormatting>
  <conditionalFormatting sqref="C464">
    <cfRule type="cellIs" dxfId="1218" priority="1234" stopIfTrue="1" operator="equal">
      <formula>0</formula>
    </cfRule>
    <cfRule type="cellIs" dxfId="1217" priority="1235" stopIfTrue="1" operator="between">
      <formula>-0.0001</formula>
      <formula>0.0001</formula>
    </cfRule>
  </conditionalFormatting>
  <conditionalFormatting sqref="B464">
    <cfRule type="cellIs" dxfId="1216" priority="1231" stopIfTrue="1" operator="equal">
      <formula>0</formula>
    </cfRule>
    <cfRule type="cellIs" dxfId="1215" priority="1232" stopIfTrue="1" operator="equal">
      <formula>0</formula>
    </cfRule>
    <cfRule type="cellIs" dxfId="1214" priority="1233" stopIfTrue="1" operator="equal">
      <formula>0</formula>
    </cfRule>
  </conditionalFormatting>
  <conditionalFormatting sqref="B464">
    <cfRule type="cellIs" dxfId="1213" priority="1229" stopIfTrue="1" operator="equal">
      <formula>0</formula>
    </cfRule>
    <cfRule type="cellIs" dxfId="1212" priority="1230" stopIfTrue="1" operator="between">
      <formula>-0.0001</formula>
      <formula>0.0001</formula>
    </cfRule>
  </conditionalFormatting>
  <conditionalFormatting sqref="C465">
    <cfRule type="cellIs" dxfId="1211" priority="1226" stopIfTrue="1" operator="equal">
      <formula>0</formula>
    </cfRule>
    <cfRule type="cellIs" dxfId="1210" priority="1227" stopIfTrue="1" operator="equal">
      <formula>0</formula>
    </cfRule>
    <cfRule type="cellIs" dxfId="1209" priority="1228" stopIfTrue="1" operator="equal">
      <formula>0</formula>
    </cfRule>
  </conditionalFormatting>
  <conditionalFormatting sqref="C465">
    <cfRule type="cellIs" dxfId="1208" priority="1224" stopIfTrue="1" operator="equal">
      <formula>0</formula>
    </cfRule>
    <cfRule type="cellIs" dxfId="1207" priority="1225" stopIfTrue="1" operator="between">
      <formula>-0.0001</formula>
      <formula>0.0001</formula>
    </cfRule>
  </conditionalFormatting>
  <conditionalFormatting sqref="F465">
    <cfRule type="cellIs" dxfId="1206" priority="1221" stopIfTrue="1" operator="equal">
      <formula>0</formula>
    </cfRule>
    <cfRule type="cellIs" dxfId="1205" priority="1222" stopIfTrue="1" operator="equal">
      <formula>0</formula>
    </cfRule>
    <cfRule type="cellIs" dxfId="1204" priority="1223" stopIfTrue="1" operator="equal">
      <formula>0</formula>
    </cfRule>
  </conditionalFormatting>
  <conditionalFormatting sqref="F465">
    <cfRule type="cellIs" dxfId="1203" priority="1219" stopIfTrue="1" operator="equal">
      <formula>0</formula>
    </cfRule>
    <cfRule type="cellIs" dxfId="1202" priority="1220" stopIfTrue="1" operator="between">
      <formula>-0.0001</formula>
      <formula>0.0001</formula>
    </cfRule>
  </conditionalFormatting>
  <conditionalFormatting sqref="M467 P467 W467 AC467 AJ467">
    <cfRule type="cellIs" dxfId="1201" priority="1177" stopIfTrue="1" operator="equal">
      <formula>0</formula>
    </cfRule>
    <cfRule type="cellIs" dxfId="1200" priority="1178" stopIfTrue="1" operator="between">
      <formula>-0.0001</formula>
      <formula>0.0001</formula>
    </cfRule>
  </conditionalFormatting>
  <conditionalFormatting sqref="L468 W467:X467 Z467 AC467:AD467 AH467 AJ467:AL467">
    <cfRule type="cellIs" dxfId="1199" priority="1216" stopIfTrue="1" operator="equal">
      <formula>0</formula>
    </cfRule>
    <cfRule type="cellIs" dxfId="1198" priority="1217" stopIfTrue="1" operator="equal">
      <formula>0</formula>
    </cfRule>
    <cfRule type="cellIs" dxfId="1197" priority="1218" stopIfTrue="1" operator="equal">
      <formula>0</formula>
    </cfRule>
  </conditionalFormatting>
  <conditionalFormatting sqref="B468">
    <cfRule type="cellIs" dxfId="1196" priority="1213" stopIfTrue="1" operator="equal">
      <formula>0</formula>
    </cfRule>
    <cfRule type="cellIs" dxfId="1195" priority="1214" stopIfTrue="1" operator="equal">
      <formula>0</formula>
    </cfRule>
    <cfRule type="cellIs" dxfId="1194" priority="1215" stopIfTrue="1" operator="equal">
      <formula>0</formula>
    </cfRule>
  </conditionalFormatting>
  <conditionalFormatting sqref="B468">
    <cfRule type="cellIs" dxfId="1193" priority="1210" stopIfTrue="1" operator="equal">
      <formula>0</formula>
    </cfRule>
    <cfRule type="cellIs" dxfId="1192" priority="1211" stopIfTrue="1" operator="equal">
      <formula>0</formula>
    </cfRule>
    <cfRule type="cellIs" dxfId="1191" priority="1212" stopIfTrue="1" operator="equal">
      <formula>0</formula>
    </cfRule>
  </conditionalFormatting>
  <conditionalFormatting sqref="C468">
    <cfRule type="cellIs" dxfId="1190" priority="1207" stopIfTrue="1" operator="equal">
      <formula>0</formula>
    </cfRule>
    <cfRule type="cellIs" dxfId="1189" priority="1208" stopIfTrue="1" operator="equal">
      <formula>0</formula>
    </cfRule>
    <cfRule type="cellIs" dxfId="1188" priority="1209" stopIfTrue="1" operator="equal">
      <formula>0</formula>
    </cfRule>
  </conditionalFormatting>
  <conditionalFormatting sqref="C467">
    <cfRule type="cellIs" dxfId="1187" priority="1198" stopIfTrue="1" operator="equal">
      <formula>0</formula>
    </cfRule>
    <cfRule type="cellIs" dxfId="1186" priority="1199" stopIfTrue="1" operator="equal">
      <formula>0</formula>
    </cfRule>
    <cfRule type="cellIs" dxfId="1185" priority="1200" stopIfTrue="1" operator="equal">
      <formula>0</formula>
    </cfRule>
  </conditionalFormatting>
  <conditionalFormatting sqref="C467">
    <cfRule type="cellIs" dxfId="1184" priority="1204" stopIfTrue="1" operator="equal">
      <formula>0</formula>
    </cfRule>
    <cfRule type="cellIs" dxfId="1183" priority="1205" stopIfTrue="1" operator="equal">
      <formula>0</formula>
    </cfRule>
    <cfRule type="cellIs" dxfId="1182" priority="1206" stopIfTrue="1" operator="equal">
      <formula>0</formula>
    </cfRule>
  </conditionalFormatting>
  <conditionalFormatting sqref="C467">
    <cfRule type="cellIs" dxfId="1181" priority="1203" stopIfTrue="1" operator="equal">
      <formula>0</formula>
    </cfRule>
  </conditionalFormatting>
  <conditionalFormatting sqref="C467">
    <cfRule type="cellIs" dxfId="1180" priority="1201" stopIfTrue="1" operator="equal">
      <formula>0</formula>
    </cfRule>
    <cfRule type="cellIs" dxfId="1179" priority="1202" stopIfTrue="1" operator="between">
      <formula>-0.0001</formula>
      <formula>0.0001</formula>
    </cfRule>
  </conditionalFormatting>
  <conditionalFormatting sqref="D468">
    <cfRule type="cellIs" dxfId="1178" priority="1195" stopIfTrue="1" operator="equal">
      <formula>0</formula>
    </cfRule>
    <cfRule type="cellIs" dxfId="1177" priority="1196" stopIfTrue="1" operator="equal">
      <formula>0</formula>
    </cfRule>
    <cfRule type="cellIs" dxfId="1176" priority="1197" stopIfTrue="1" operator="equal">
      <formula>0</formula>
    </cfRule>
  </conditionalFormatting>
  <conditionalFormatting sqref="E468">
    <cfRule type="cellIs" dxfId="1175" priority="1192" stopIfTrue="1" operator="equal">
      <formula>0</formula>
    </cfRule>
    <cfRule type="cellIs" dxfId="1174" priority="1193" stopIfTrue="1" operator="equal">
      <formula>0</formula>
    </cfRule>
    <cfRule type="cellIs" dxfId="1173" priority="1194" stopIfTrue="1" operator="equal">
      <formula>0</formula>
    </cfRule>
  </conditionalFormatting>
  <conditionalFormatting sqref="E467">
    <cfRule type="cellIs" dxfId="1172" priority="1189" stopIfTrue="1" operator="equal">
      <formula>0</formula>
    </cfRule>
    <cfRule type="cellIs" dxfId="1171" priority="1190" stopIfTrue="1" operator="equal">
      <formula>0</formula>
    </cfRule>
    <cfRule type="cellIs" dxfId="1170" priority="1191" stopIfTrue="1" operator="equal">
      <formula>0</formula>
    </cfRule>
  </conditionalFormatting>
  <conditionalFormatting sqref="E467">
    <cfRule type="cellIs" dxfId="1169" priority="1187" stopIfTrue="1" operator="equal">
      <formula>0</formula>
    </cfRule>
    <cfRule type="cellIs" dxfId="1168" priority="1188" stopIfTrue="1" operator="between">
      <formula>-0.0001</formula>
      <formula>0.0001</formula>
    </cfRule>
  </conditionalFormatting>
  <conditionalFormatting sqref="G468">
    <cfRule type="cellIs" dxfId="1167" priority="1184" stopIfTrue="1" operator="equal">
      <formula>0</formula>
    </cfRule>
    <cfRule type="cellIs" dxfId="1166" priority="1185" stopIfTrue="1" operator="equal">
      <formula>0</formula>
    </cfRule>
    <cfRule type="cellIs" dxfId="1165" priority="1186" stopIfTrue="1" operator="equal">
      <formula>0</formula>
    </cfRule>
  </conditionalFormatting>
  <conditionalFormatting sqref="F468">
    <cfRule type="cellIs" dxfId="1164" priority="1181" stopIfTrue="1" operator="equal">
      <formula>0</formula>
    </cfRule>
    <cfRule type="cellIs" dxfId="1163" priority="1182" stopIfTrue="1" operator="equal">
      <formula>0</formula>
    </cfRule>
    <cfRule type="cellIs" dxfId="1162" priority="1183" stopIfTrue="1" operator="equal">
      <formula>0</formula>
    </cfRule>
  </conditionalFormatting>
  <conditionalFormatting sqref="F468">
    <cfRule type="cellIs" dxfId="1161" priority="1179" stopIfTrue="1" operator="equal">
      <formula>0</formula>
    </cfRule>
    <cfRule type="cellIs" dxfId="1160" priority="1180" stopIfTrue="1" operator="between">
      <formula>-0.0001</formula>
      <formula>0.0001</formula>
    </cfRule>
  </conditionalFormatting>
  <conditionalFormatting sqref="C472 E472 S472:AM472 L472:P472 G472">
    <cfRule type="cellIs" dxfId="1159" priority="1174" stopIfTrue="1" operator="equal">
      <formula>0</formula>
    </cfRule>
    <cfRule type="cellIs" dxfId="1158" priority="1175" stopIfTrue="1" operator="equal">
      <formula>0</formula>
    </cfRule>
    <cfRule type="cellIs" dxfId="1157" priority="1176" stopIfTrue="1" operator="equal">
      <formula>0</formula>
    </cfRule>
  </conditionalFormatting>
  <conditionalFormatting sqref="C472">
    <cfRule type="cellIs" dxfId="1156" priority="1172" stopIfTrue="1" operator="equal">
      <formula>0</formula>
    </cfRule>
    <cfRule type="cellIs" dxfId="1155" priority="1173" stopIfTrue="1" operator="between">
      <formula>-0.0001</formula>
      <formula>0.0001</formula>
    </cfRule>
  </conditionalFormatting>
  <conditionalFormatting sqref="G480 L480">
    <cfRule type="cellIs" dxfId="1154" priority="1169" stopIfTrue="1" operator="equal">
      <formula>0</formula>
    </cfRule>
    <cfRule type="cellIs" dxfId="1153" priority="1170" stopIfTrue="1" operator="equal">
      <formula>0</formula>
    </cfRule>
    <cfRule type="cellIs" dxfId="1152" priority="1171" stopIfTrue="1" operator="equal">
      <formula>0</formula>
    </cfRule>
  </conditionalFormatting>
  <conditionalFormatting sqref="AL480:AM480">
    <cfRule type="cellIs" dxfId="1151" priority="1163" stopIfTrue="1" operator="equal">
      <formula>0</formula>
    </cfRule>
    <cfRule type="cellIs" dxfId="1150" priority="1164" stopIfTrue="1" operator="equal">
      <formula>0</formula>
    </cfRule>
    <cfRule type="cellIs" dxfId="1149" priority="1165" stopIfTrue="1" operator="equal">
      <formula>0</formula>
    </cfRule>
  </conditionalFormatting>
  <conditionalFormatting sqref="E480">
    <cfRule type="cellIs" dxfId="1148" priority="1166" stopIfTrue="1" operator="equal">
      <formula>0</formula>
    </cfRule>
    <cfRule type="cellIs" dxfId="1147" priority="1167" stopIfTrue="1" operator="equal">
      <formula>0</formula>
    </cfRule>
    <cfRule type="cellIs" dxfId="1146" priority="1168" stopIfTrue="1" operator="equal">
      <formula>0</formula>
    </cfRule>
  </conditionalFormatting>
  <conditionalFormatting sqref="C486:G486 L485 F485 C485">
    <cfRule type="cellIs" dxfId="1145" priority="1160" stopIfTrue="1" operator="equal">
      <formula>0</formula>
    </cfRule>
    <cfRule type="cellIs" dxfId="1144" priority="1161" stopIfTrue="1" operator="equal">
      <formula>0</formula>
    </cfRule>
    <cfRule type="cellIs" dxfId="1143" priority="1162" stopIfTrue="1" operator="equal">
      <formula>0</formula>
    </cfRule>
  </conditionalFormatting>
  <conditionalFormatting sqref="F485 C485">
    <cfRule type="cellIs" dxfId="1142" priority="1158" stopIfTrue="1" operator="equal">
      <formula>0</formula>
    </cfRule>
    <cfRule type="cellIs" dxfId="1141" priority="1159" stopIfTrue="1" operator="between">
      <formula>-0.0001</formula>
      <formula>0.0001</formula>
    </cfRule>
  </conditionalFormatting>
  <conditionalFormatting sqref="E485">
    <cfRule type="cellIs" dxfId="1140" priority="1153" stopIfTrue="1" operator="equal">
      <formula>0</formula>
    </cfRule>
    <cfRule type="cellIs" dxfId="1139" priority="1154" stopIfTrue="1" operator="between">
      <formula>-0.0001</formula>
      <formula>0.0001</formula>
    </cfRule>
  </conditionalFormatting>
  <conditionalFormatting sqref="D485:E485">
    <cfRule type="cellIs" dxfId="1138" priority="1155" stopIfTrue="1" operator="equal">
      <formula>0</formula>
    </cfRule>
    <cfRule type="cellIs" dxfId="1137" priority="1156" stopIfTrue="1" operator="equal">
      <formula>0</formula>
    </cfRule>
    <cfRule type="cellIs" dxfId="1136" priority="1157" stopIfTrue="1" operator="equal">
      <formula>0</formula>
    </cfRule>
  </conditionalFormatting>
  <conditionalFormatting sqref="C485">
    <cfRule type="cellIs" dxfId="1135" priority="1152" stopIfTrue="1" operator="equal">
      <formula>0</formula>
    </cfRule>
  </conditionalFormatting>
  <conditionalFormatting sqref="F486 C486:D486">
    <cfRule type="cellIs" dxfId="1134" priority="1150" stopIfTrue="1" operator="equal">
      <formula>0</formula>
    </cfRule>
    <cfRule type="cellIs" dxfId="1133" priority="1151" stopIfTrue="1" operator="between">
      <formula>-0.0001</formula>
      <formula>0.0001</formula>
    </cfRule>
  </conditionalFormatting>
  <conditionalFormatting sqref="L486">
    <cfRule type="cellIs" dxfId="1132" priority="1147" stopIfTrue="1" operator="equal">
      <formula>0</formula>
    </cfRule>
    <cfRule type="cellIs" dxfId="1131" priority="1148" stopIfTrue="1" operator="equal">
      <formula>0</formula>
    </cfRule>
    <cfRule type="cellIs" dxfId="1130" priority="1149" stopIfTrue="1" operator="equal">
      <formula>0</formula>
    </cfRule>
  </conditionalFormatting>
  <conditionalFormatting sqref="C487:G488 L487:L488">
    <cfRule type="cellIs" dxfId="1129" priority="1144" stopIfTrue="1" operator="equal">
      <formula>0</formula>
    </cfRule>
    <cfRule type="cellIs" dxfId="1128" priority="1145" stopIfTrue="1" operator="equal">
      <formula>0</formula>
    </cfRule>
    <cfRule type="cellIs" dxfId="1127" priority="1146" stopIfTrue="1" operator="equal">
      <formula>0</formula>
    </cfRule>
  </conditionalFormatting>
  <conditionalFormatting sqref="C487:C488 F487:F488">
    <cfRule type="cellIs" dxfId="1126" priority="1142" stopIfTrue="1" operator="equal">
      <formula>0</formula>
    </cfRule>
    <cfRule type="cellIs" dxfId="1125" priority="1143" stopIfTrue="1" operator="between">
      <formula>-0.0001</formula>
      <formula>0.0001</formula>
    </cfRule>
  </conditionalFormatting>
  <conditionalFormatting sqref="P487">
    <cfRule type="cellIs" dxfId="1124" priority="1139" stopIfTrue="1" operator="equal">
      <formula>0</formula>
    </cfRule>
    <cfRule type="cellIs" dxfId="1123" priority="1140" stopIfTrue="1" operator="equal">
      <formula>0</formula>
    </cfRule>
    <cfRule type="cellIs" dxfId="1122" priority="1141" stopIfTrue="1" operator="equal">
      <formula>0</formula>
    </cfRule>
  </conditionalFormatting>
  <conditionalFormatting sqref="D494 L494">
    <cfRule type="cellIs" dxfId="1121" priority="1136" stopIfTrue="1" operator="equal">
      <formula>0</formula>
    </cfRule>
    <cfRule type="cellIs" dxfId="1120" priority="1137" stopIfTrue="1" operator="equal">
      <formula>0</formula>
    </cfRule>
    <cfRule type="cellIs" dxfId="1119" priority="1138" stopIfTrue="1" operator="equal">
      <formula>0</formula>
    </cfRule>
  </conditionalFormatting>
  <conditionalFormatting sqref="F494">
    <cfRule type="cellIs" dxfId="1118" priority="1133" stopIfTrue="1" operator="equal">
      <formula>0</formula>
    </cfRule>
    <cfRule type="cellIs" dxfId="1117" priority="1134" stopIfTrue="1" operator="equal">
      <formula>0</formula>
    </cfRule>
    <cfRule type="cellIs" dxfId="1116" priority="1135" stopIfTrue="1" operator="equal">
      <formula>0</formula>
    </cfRule>
  </conditionalFormatting>
  <conditionalFormatting sqref="F494">
    <cfRule type="cellIs" dxfId="1115" priority="1131" stopIfTrue="1" operator="equal">
      <formula>0</formula>
    </cfRule>
    <cfRule type="cellIs" dxfId="1114" priority="1132" stopIfTrue="1" operator="between">
      <formula>-0.0001</formula>
      <formula>0.0001</formula>
    </cfRule>
  </conditionalFormatting>
  <conditionalFormatting sqref="C494">
    <cfRule type="cellIs" dxfId="1113" priority="1128" stopIfTrue="1" operator="equal">
      <formula>0</formula>
    </cfRule>
    <cfRule type="cellIs" dxfId="1112" priority="1129" stopIfTrue="1" operator="equal">
      <formula>0</formula>
    </cfRule>
    <cfRule type="cellIs" dxfId="1111" priority="1130" stopIfTrue="1" operator="equal">
      <formula>0</formula>
    </cfRule>
  </conditionalFormatting>
  <conditionalFormatting sqref="G509 E509 B508:G508 C507:G507 L507:L509 D506:E506 C504:C505 E504:E505 G504:G506 S504:AM506 L504:P506 L503:AM503 C503:G503 E497 G497 L497">
    <cfRule type="cellIs" dxfId="1110" priority="1125" stopIfTrue="1" operator="equal">
      <formula>0</formula>
    </cfRule>
    <cfRule type="cellIs" dxfId="1109" priority="1126" stopIfTrue="1" operator="equal">
      <formula>0</formula>
    </cfRule>
    <cfRule type="cellIs" dxfId="1108" priority="1127" stopIfTrue="1" operator="equal">
      <formula>0</formula>
    </cfRule>
  </conditionalFormatting>
  <conditionalFormatting sqref="O497">
    <cfRule type="cellIs" dxfId="1107" priority="1122" stopIfTrue="1" operator="equal">
      <formula>0</formula>
    </cfRule>
    <cfRule type="cellIs" dxfId="1106" priority="1123" stopIfTrue="1" operator="equal">
      <formula>0</formula>
    </cfRule>
    <cfRule type="cellIs" dxfId="1105" priority="1124" stopIfTrue="1" operator="equal">
      <formula>0</formula>
    </cfRule>
  </conditionalFormatting>
  <conditionalFormatting sqref="F506 C506 E501:F501">
    <cfRule type="cellIs" dxfId="1104" priority="1119" stopIfTrue="1" operator="equal">
      <formula>0</formula>
    </cfRule>
    <cfRule type="cellIs" dxfId="1103" priority="1120" stopIfTrue="1" operator="equal">
      <formula>0</formula>
    </cfRule>
    <cfRule type="cellIs" dxfId="1102" priority="1121" stopIfTrue="1" operator="equal">
      <formula>0</formula>
    </cfRule>
  </conditionalFormatting>
  <conditionalFormatting sqref="G501">
    <cfRule type="cellIs" dxfId="1101" priority="1101" stopIfTrue="1" operator="equal">
      <formula>0</formula>
    </cfRule>
    <cfRule type="cellIs" dxfId="1100" priority="1102" stopIfTrue="1" operator="between">
      <formula>-0.0001</formula>
      <formula>0.0001</formula>
    </cfRule>
  </conditionalFormatting>
  <conditionalFormatting sqref="L501">
    <cfRule type="cellIs" dxfId="1099" priority="1116" stopIfTrue="1" operator="equal">
      <formula>0</formula>
    </cfRule>
    <cfRule type="cellIs" dxfId="1098" priority="1117" stopIfTrue="1" operator="equal">
      <formula>0</formula>
    </cfRule>
    <cfRule type="cellIs" dxfId="1097" priority="1118" stopIfTrue="1" operator="equal">
      <formula>0</formula>
    </cfRule>
  </conditionalFormatting>
  <conditionalFormatting sqref="AN501:AO501">
    <cfRule type="cellIs" dxfId="1096" priority="1113" stopIfTrue="1" operator="equal">
      <formula>0</formula>
    </cfRule>
    <cfRule type="cellIs" dxfId="1095" priority="1114" stopIfTrue="1" operator="equal">
      <formula>0</formula>
    </cfRule>
    <cfRule type="cellIs" dxfId="1094" priority="1115" stopIfTrue="1" operator="equal">
      <formula>0</formula>
    </cfRule>
  </conditionalFormatting>
  <conditionalFormatting sqref="AN501:AO501">
    <cfRule type="cellIs" dxfId="1093" priority="1111" stopIfTrue="1" operator="equal">
      <formula>0</formula>
    </cfRule>
    <cfRule type="cellIs" dxfId="1092" priority="1112" stopIfTrue="1" operator="between">
      <formula>-0.0001</formula>
      <formula>0.0001</formula>
    </cfRule>
  </conditionalFormatting>
  <conditionalFormatting sqref="E501">
    <cfRule type="cellIs" dxfId="1091" priority="1109" stopIfTrue="1" operator="equal">
      <formula>0</formula>
    </cfRule>
    <cfRule type="cellIs" dxfId="1090" priority="1110" stopIfTrue="1" operator="between">
      <formula>-0.0001</formula>
      <formula>0.0001</formula>
    </cfRule>
  </conditionalFormatting>
  <conditionalFormatting sqref="G501">
    <cfRule type="cellIs" dxfId="1089" priority="1103" stopIfTrue="1" operator="equal">
      <formula>0</formula>
    </cfRule>
    <cfRule type="cellIs" dxfId="1088" priority="1104" stopIfTrue="1" operator="equal">
      <formula>0</formula>
    </cfRule>
    <cfRule type="cellIs" dxfId="1087" priority="1105" stopIfTrue="1" operator="equal">
      <formula>0</formula>
    </cfRule>
  </conditionalFormatting>
  <conditionalFormatting sqref="C501:D501">
    <cfRule type="cellIs" dxfId="1086" priority="1106" stopIfTrue="1" operator="equal">
      <formula>0</formula>
    </cfRule>
    <cfRule type="cellIs" dxfId="1085" priority="1107" stopIfTrue="1" operator="equal">
      <formula>0</formula>
    </cfRule>
    <cfRule type="cellIs" dxfId="1084" priority="1108" stopIfTrue="1" operator="equal">
      <formula>0</formula>
    </cfRule>
  </conditionalFormatting>
  <conditionalFormatting sqref="C508:D508 C507 F507:F508 C504:C505 C503:D503">
    <cfRule type="cellIs" dxfId="1083" priority="1099" stopIfTrue="1" operator="equal">
      <formula>0</formula>
    </cfRule>
    <cfRule type="cellIs" dxfId="1082" priority="1100" stopIfTrue="1" operator="between">
      <formula>-0.0001</formula>
      <formula>0.0001</formula>
    </cfRule>
  </conditionalFormatting>
  <conditionalFormatting sqref="C503:D503">
    <cfRule type="cellIs" dxfId="1081" priority="1098" stopIfTrue="1" operator="equal">
      <formula>0</formula>
    </cfRule>
  </conditionalFormatting>
  <conditionalFormatting sqref="F506">
    <cfRule type="cellIs" dxfId="1080" priority="1096" stopIfTrue="1" operator="equal">
      <formula>0</formula>
    </cfRule>
    <cfRule type="cellIs" dxfId="1079" priority="1097" stopIfTrue="1" operator="between">
      <formula>-0.0001</formula>
      <formula>0.0001</formula>
    </cfRule>
  </conditionalFormatting>
  <conditionalFormatting sqref="C509:D509 F509">
    <cfRule type="cellIs" dxfId="1078" priority="1093" stopIfTrue="1" operator="equal">
      <formula>0</formula>
    </cfRule>
    <cfRule type="cellIs" dxfId="1077" priority="1094" stopIfTrue="1" operator="equal">
      <formula>0</formula>
    </cfRule>
    <cfRule type="cellIs" dxfId="1076" priority="1095" stopIfTrue="1" operator="equal">
      <formula>0</formula>
    </cfRule>
  </conditionalFormatting>
  <conditionalFormatting sqref="B509">
    <cfRule type="cellIs" dxfId="1075" priority="1090" stopIfTrue="1" operator="equal">
      <formula>0</formula>
    </cfRule>
    <cfRule type="cellIs" dxfId="1074" priority="1091" stopIfTrue="1" operator="equal">
      <formula>0</formula>
    </cfRule>
    <cfRule type="cellIs" dxfId="1073" priority="1092" stopIfTrue="1" operator="equal">
      <formula>0</formula>
    </cfRule>
  </conditionalFormatting>
  <conditionalFormatting sqref="C531:G531 L531">
    <cfRule type="cellIs" dxfId="1072" priority="1087" stopIfTrue="1" operator="equal">
      <formula>0</formula>
    </cfRule>
    <cfRule type="cellIs" dxfId="1071" priority="1088" stopIfTrue="1" operator="equal">
      <formula>0</formula>
    </cfRule>
    <cfRule type="cellIs" dxfId="1070" priority="1089" stopIfTrue="1" operator="equal">
      <formula>0</formula>
    </cfRule>
  </conditionalFormatting>
  <conditionalFormatting sqref="G543 E543 L543 C539:G541 L539:L540">
    <cfRule type="cellIs" dxfId="1069" priority="1082" stopIfTrue="1" operator="equal">
      <formula>0</formula>
    </cfRule>
    <cfRule type="cellIs" dxfId="1068" priority="1083" stopIfTrue="1" operator="equal">
      <formula>0</formula>
    </cfRule>
    <cfRule type="cellIs" dxfId="1067" priority="1084" stopIfTrue="1" operator="equal">
      <formula>0</formula>
    </cfRule>
  </conditionalFormatting>
  <conditionalFormatting sqref="C539:C541 F539:F541">
    <cfRule type="cellIs" dxfId="1066" priority="1080" stopIfTrue="1" operator="equal">
      <formula>0</formula>
    </cfRule>
    <cfRule type="cellIs" dxfId="1065" priority="1081" stopIfTrue="1" operator="between">
      <formula>-0.0001</formula>
      <formula>0.0001</formula>
    </cfRule>
  </conditionalFormatting>
  <conditionalFormatting sqref="C543:D543 F543">
    <cfRule type="cellIs" dxfId="1064" priority="1075" stopIfTrue="1" operator="equal">
      <formula>0</formula>
    </cfRule>
    <cfRule type="cellIs" dxfId="1063" priority="1076" stopIfTrue="1" operator="between">
      <formula>-0.0001</formula>
      <formula>0.0001</formula>
    </cfRule>
  </conditionalFormatting>
  <conditionalFormatting sqref="AL547:AM547">
    <cfRule type="cellIs" dxfId="1062" priority="1063" stopIfTrue="1" operator="equal">
      <formula>0</formula>
    </cfRule>
    <cfRule type="cellIs" dxfId="1061" priority="1064" stopIfTrue="1" operator="equal">
      <formula>0</formula>
    </cfRule>
    <cfRule type="cellIs" dxfId="1060" priority="1065" stopIfTrue="1" operator="equal">
      <formula>0</formula>
    </cfRule>
  </conditionalFormatting>
  <conditionalFormatting sqref="F549 C548:C549">
    <cfRule type="cellIs" dxfId="1059" priority="1060" stopIfTrue="1" operator="equal">
      <formula>0</formula>
    </cfRule>
    <cfRule type="cellIs" dxfId="1058" priority="1061" stopIfTrue="1" operator="equal">
      <formula>0</formula>
    </cfRule>
    <cfRule type="cellIs" dxfId="1057" priority="1062" stopIfTrue="1" operator="equal">
      <formula>0</formula>
    </cfRule>
  </conditionalFormatting>
  <conditionalFormatting sqref="F548">
    <cfRule type="cellIs" dxfId="1056" priority="1058" stopIfTrue="1" operator="equal">
      <formula>0</formula>
    </cfRule>
    <cfRule type="cellIs" dxfId="1055" priority="1059" stopIfTrue="1" operator="between">
      <formula>-0.0001</formula>
      <formula>0.0001</formula>
    </cfRule>
  </conditionalFormatting>
  <conditionalFormatting sqref="F549">
    <cfRule type="cellIs" dxfId="1054" priority="1056" stopIfTrue="1" operator="equal">
      <formula>0</formula>
    </cfRule>
    <cfRule type="cellIs" dxfId="1053" priority="1057" stopIfTrue="1" operator="between">
      <formula>-0.0001</formula>
      <formula>0.0001</formula>
    </cfRule>
  </conditionalFormatting>
  <conditionalFormatting sqref="L549">
    <cfRule type="cellIs" dxfId="1052" priority="1053" stopIfTrue="1" operator="equal">
      <formula>0</formula>
    </cfRule>
    <cfRule type="cellIs" dxfId="1051" priority="1054" stopIfTrue="1" operator="equal">
      <formula>0</formula>
    </cfRule>
    <cfRule type="cellIs" dxfId="1050" priority="1055" stopIfTrue="1" operator="equal">
      <formula>0</formula>
    </cfRule>
  </conditionalFormatting>
  <conditionalFormatting sqref="B557 L557 X556 Z556">
    <cfRule type="cellIs" dxfId="1049" priority="1050" stopIfTrue="1" operator="equal">
      <formula>0</formula>
    </cfRule>
    <cfRule type="cellIs" dxfId="1048" priority="1051" stopIfTrue="1" operator="equal">
      <formula>0</formula>
    </cfRule>
    <cfRule type="cellIs" dxfId="1047" priority="1052" stopIfTrue="1" operator="equal">
      <formula>0</formula>
    </cfRule>
  </conditionalFormatting>
  <conditionalFormatting sqref="C557">
    <cfRule type="cellIs" dxfId="1046" priority="1047" stopIfTrue="1" operator="equal">
      <formula>0</formula>
    </cfRule>
    <cfRule type="cellIs" dxfId="1045" priority="1048" stopIfTrue="1" operator="equal">
      <formula>0</formula>
    </cfRule>
    <cfRule type="cellIs" dxfId="1044" priority="1049" stopIfTrue="1" operator="equal">
      <formula>0</formula>
    </cfRule>
  </conditionalFormatting>
  <conditionalFormatting sqref="C557">
    <cfRule type="cellIs" dxfId="1043" priority="1045" stopIfTrue="1" operator="equal">
      <formula>0</formula>
    </cfRule>
    <cfRule type="cellIs" dxfId="1042" priority="1046" stopIfTrue="1" operator="between">
      <formula>-0.0001</formula>
      <formula>0.0001</formula>
    </cfRule>
  </conditionalFormatting>
  <conditionalFormatting sqref="D557">
    <cfRule type="cellIs" dxfId="1041" priority="1044" stopIfTrue="1" operator="equal">
      <formula>0</formula>
    </cfRule>
  </conditionalFormatting>
  <conditionalFormatting sqref="D557">
    <cfRule type="cellIs" dxfId="1040" priority="1041" stopIfTrue="1" operator="equal">
      <formula>0</formula>
    </cfRule>
    <cfRule type="cellIs" dxfId="1039" priority="1042" stopIfTrue="1" operator="equal">
      <formula>0</formula>
    </cfRule>
    <cfRule type="cellIs" dxfId="1038" priority="1043" stopIfTrue="1" operator="equal">
      <formula>0</formula>
    </cfRule>
  </conditionalFormatting>
  <conditionalFormatting sqref="D557">
    <cfRule type="cellIs" dxfId="1037" priority="1039" stopIfTrue="1" operator="equal">
      <formula>0</formula>
    </cfRule>
    <cfRule type="cellIs" dxfId="1036" priority="1040" stopIfTrue="1" operator="between">
      <formula>-0.0001</formula>
      <formula>0.0001</formula>
    </cfRule>
  </conditionalFormatting>
  <conditionalFormatting sqref="E557">
    <cfRule type="cellIs" dxfId="1035" priority="1036" stopIfTrue="1" operator="equal">
      <formula>0</formula>
    </cfRule>
    <cfRule type="cellIs" dxfId="1034" priority="1037" stopIfTrue="1" operator="equal">
      <formula>0</formula>
    </cfRule>
    <cfRule type="cellIs" dxfId="1033" priority="1038" stopIfTrue="1" operator="equal">
      <formula>0</formula>
    </cfRule>
  </conditionalFormatting>
  <conditionalFormatting sqref="F557:G557">
    <cfRule type="cellIs" dxfId="1032" priority="1033" stopIfTrue="1" operator="equal">
      <formula>0</formula>
    </cfRule>
    <cfRule type="cellIs" dxfId="1031" priority="1034" stopIfTrue="1" operator="equal">
      <formula>0</formula>
    </cfRule>
    <cfRule type="cellIs" dxfId="1030" priority="1035" stopIfTrue="1" operator="equal">
      <formula>0</formula>
    </cfRule>
  </conditionalFormatting>
  <conditionalFormatting sqref="F557">
    <cfRule type="cellIs" dxfId="1029" priority="1031" stopIfTrue="1" operator="equal">
      <formula>0</formula>
    </cfRule>
    <cfRule type="cellIs" dxfId="1028" priority="1032" stopIfTrue="1" operator="between">
      <formula>-0.0001</formula>
      <formula>0.0001</formula>
    </cfRule>
  </conditionalFormatting>
  <conditionalFormatting sqref="L555">
    <cfRule type="cellIs" dxfId="1027" priority="1028" stopIfTrue="1" operator="equal">
      <formula>0</formula>
    </cfRule>
    <cfRule type="cellIs" dxfId="1026" priority="1029" stopIfTrue="1" operator="equal">
      <formula>0</formula>
    </cfRule>
    <cfRule type="cellIs" dxfId="1025" priority="1030" stopIfTrue="1" operator="equal">
      <formula>0</formula>
    </cfRule>
  </conditionalFormatting>
  <conditionalFormatting sqref="L556">
    <cfRule type="cellIs" dxfId="1024" priority="1025" stopIfTrue="1" operator="equal">
      <formula>0</formula>
    </cfRule>
    <cfRule type="cellIs" dxfId="1023" priority="1026" stopIfTrue="1" operator="equal">
      <formula>0</formula>
    </cfRule>
    <cfRule type="cellIs" dxfId="1022" priority="1027" stopIfTrue="1" operator="equal">
      <formula>0</formula>
    </cfRule>
  </conditionalFormatting>
  <conditionalFormatting sqref="X83:Y83">
    <cfRule type="cellIs" dxfId="1021" priority="890" stopIfTrue="1" operator="equal">
      <formula>0</formula>
    </cfRule>
    <cfRule type="cellIs" dxfId="1020" priority="891" stopIfTrue="1" operator="between">
      <formula>-0.0001</formula>
      <formula>0.0001</formula>
    </cfRule>
  </conditionalFormatting>
  <conditionalFormatting sqref="B84">
    <cfRule type="cellIs" dxfId="1019" priority="881" stopIfTrue="1" operator="equal">
      <formula>0</formula>
    </cfRule>
    <cfRule type="cellIs" dxfId="1018" priority="882" stopIfTrue="1" operator="equal">
      <formula>0</formula>
    </cfRule>
    <cfRule type="cellIs" dxfId="1017" priority="883" stopIfTrue="1" operator="equal">
      <formula>0</formula>
    </cfRule>
  </conditionalFormatting>
  <conditionalFormatting sqref="L512:Q512">
    <cfRule type="cellIs" dxfId="1016" priority="875" stopIfTrue="1" operator="equal">
      <formula>0</formula>
    </cfRule>
    <cfRule type="cellIs" dxfId="1015" priority="876" stopIfTrue="1" operator="equal">
      <formula>0</formula>
    </cfRule>
    <cfRule type="cellIs" dxfId="1014" priority="877" stopIfTrue="1" operator="equal">
      <formula>0</formula>
    </cfRule>
  </conditionalFormatting>
  <conditionalFormatting sqref="M512 P512 W512 AC512 AJ512">
    <cfRule type="cellIs" dxfId="1013" priority="873" stopIfTrue="1" operator="equal">
      <formula>0</formula>
    </cfRule>
    <cfRule type="cellIs" dxfId="1012" priority="874" stopIfTrue="1" operator="between">
      <formula>-0.0001</formula>
      <formula>0.0001</formula>
    </cfRule>
  </conditionalFormatting>
  <conditionalFormatting sqref="S512:AM512">
    <cfRule type="cellIs" dxfId="1011" priority="878" stopIfTrue="1" operator="equal">
      <formula>0</formula>
    </cfRule>
    <cfRule type="cellIs" dxfId="1010" priority="879" stopIfTrue="1" operator="equal">
      <formula>0</formula>
    </cfRule>
    <cfRule type="cellIs" dxfId="1009" priority="880" stopIfTrue="1" operator="equal">
      <formula>0</formula>
    </cfRule>
  </conditionalFormatting>
  <conditionalFormatting sqref="R104">
    <cfRule type="cellIs" dxfId="1008" priority="817" stopIfTrue="1" operator="equal">
      <formula>0</formula>
    </cfRule>
    <cfRule type="cellIs" dxfId="1007" priority="818" stopIfTrue="1" operator="equal">
      <formula>0</formula>
    </cfRule>
    <cfRule type="cellIs" dxfId="1006" priority="819" stopIfTrue="1" operator="equal">
      <formula>0</formula>
    </cfRule>
  </conditionalFormatting>
  <conditionalFormatting sqref="C88:G88 L88">
    <cfRule type="cellIs" dxfId="1005" priority="852" stopIfTrue="1" operator="equal">
      <formula>0</formula>
    </cfRule>
    <cfRule type="cellIs" dxfId="1004" priority="853" stopIfTrue="1" operator="equal">
      <formula>0</formula>
    </cfRule>
    <cfRule type="cellIs" dxfId="1003" priority="854" stopIfTrue="1" operator="equal">
      <formula>0</formula>
    </cfRule>
  </conditionalFormatting>
  <conditionalFormatting sqref="B88">
    <cfRule type="cellIs" dxfId="1002" priority="847" stopIfTrue="1" operator="equal">
      <formula>0</formula>
    </cfRule>
    <cfRule type="cellIs" dxfId="1001" priority="848" stopIfTrue="1" operator="equal">
      <formula>0</formula>
    </cfRule>
    <cfRule type="cellIs" dxfId="1000" priority="849" stopIfTrue="1" operator="equal">
      <formula>0</formula>
    </cfRule>
  </conditionalFormatting>
  <conditionalFormatting sqref="F88 C88:D88">
    <cfRule type="cellIs" dxfId="999" priority="850" stopIfTrue="1" operator="equal">
      <formula>0</formula>
    </cfRule>
    <cfRule type="cellIs" dxfId="998" priority="851" stopIfTrue="1" operator="between">
      <formula>-0.0001</formula>
      <formula>0.0001</formula>
    </cfRule>
  </conditionalFormatting>
  <conditionalFormatting sqref="L9">
    <cfRule type="cellIs" dxfId="997" priority="839" stopIfTrue="1" operator="equal">
      <formula>0</formula>
    </cfRule>
    <cfRule type="cellIs" dxfId="996" priority="840" stopIfTrue="1" operator="equal">
      <formula>0</formula>
    </cfRule>
    <cfRule type="cellIs" dxfId="995" priority="841" stopIfTrue="1" operator="equal">
      <formula>0</formula>
    </cfRule>
  </conditionalFormatting>
  <conditionalFormatting sqref="E628:G628">
    <cfRule type="cellIs" dxfId="994" priority="1020" stopIfTrue="1" operator="equal">
      <formula>0</formula>
    </cfRule>
    <cfRule type="cellIs" dxfId="993" priority="1021" stopIfTrue="1" operator="equal">
      <formula>0</formula>
    </cfRule>
    <cfRule type="cellIs" dxfId="992" priority="1022" stopIfTrue="1" operator="equal">
      <formula>0</formula>
    </cfRule>
  </conditionalFormatting>
  <conditionalFormatting sqref="F628">
    <cfRule type="cellIs" dxfId="991" priority="1018" stopIfTrue="1" operator="equal">
      <formula>0</formula>
    </cfRule>
    <cfRule type="cellIs" dxfId="990" priority="1019" stopIfTrue="1" operator="between">
      <formula>-0.0001</formula>
      <formula>0.0001</formula>
    </cfRule>
  </conditionalFormatting>
  <conditionalFormatting sqref="C628">
    <cfRule type="cellIs" dxfId="989" priority="1015" stopIfTrue="1" operator="equal">
      <formula>0</formula>
    </cfRule>
    <cfRule type="cellIs" dxfId="988" priority="1016" stopIfTrue="1" operator="equal">
      <formula>0</formula>
    </cfRule>
    <cfRule type="cellIs" dxfId="987" priority="1017" stopIfTrue="1" operator="equal">
      <formula>0</formula>
    </cfRule>
  </conditionalFormatting>
  <conditionalFormatting sqref="L635">
    <cfRule type="cellIs" dxfId="986" priority="1012" stopIfTrue="1" operator="equal">
      <formula>0</formula>
    </cfRule>
    <cfRule type="cellIs" dxfId="985" priority="1013" stopIfTrue="1" operator="equal">
      <formula>0</formula>
    </cfRule>
    <cfRule type="cellIs" dxfId="984" priority="1014" stopIfTrue="1" operator="equal">
      <formula>0</formula>
    </cfRule>
  </conditionalFormatting>
  <conditionalFormatting sqref="B635">
    <cfRule type="cellIs" dxfId="983" priority="1009" stopIfTrue="1" operator="equal">
      <formula>0</formula>
    </cfRule>
    <cfRule type="cellIs" dxfId="982" priority="1010" stopIfTrue="1" operator="equal">
      <formula>0</formula>
    </cfRule>
    <cfRule type="cellIs" dxfId="981" priority="1011" stopIfTrue="1" operator="equal">
      <formula>0</formula>
    </cfRule>
  </conditionalFormatting>
  <conditionalFormatting sqref="C635">
    <cfRule type="cellIs" dxfId="980" priority="1008" stopIfTrue="1" operator="equal">
      <formula>0</formula>
    </cfRule>
  </conditionalFormatting>
  <conditionalFormatting sqref="C635">
    <cfRule type="cellIs" dxfId="979" priority="1005" stopIfTrue="1" operator="equal">
      <formula>0</formula>
    </cfRule>
    <cfRule type="cellIs" dxfId="978" priority="1006" stopIfTrue="1" operator="equal">
      <formula>0</formula>
    </cfRule>
    <cfRule type="cellIs" dxfId="977" priority="1007" stopIfTrue="1" operator="equal">
      <formula>0</formula>
    </cfRule>
  </conditionalFormatting>
  <conditionalFormatting sqref="C635">
    <cfRule type="cellIs" dxfId="976" priority="1003" stopIfTrue="1" operator="equal">
      <formula>0</formula>
    </cfRule>
    <cfRule type="cellIs" dxfId="975" priority="1004" stopIfTrue="1" operator="between">
      <formula>-0.0001</formula>
      <formula>0.0001</formula>
    </cfRule>
  </conditionalFormatting>
  <conditionalFormatting sqref="D635">
    <cfRule type="cellIs" dxfId="974" priority="1002" stopIfTrue="1" operator="equal">
      <formula>0</formula>
    </cfRule>
  </conditionalFormatting>
  <conditionalFormatting sqref="D635">
    <cfRule type="cellIs" dxfId="973" priority="999" stopIfTrue="1" operator="equal">
      <formula>0</formula>
    </cfRule>
    <cfRule type="cellIs" dxfId="972" priority="1000" stopIfTrue="1" operator="equal">
      <formula>0</formula>
    </cfRule>
    <cfRule type="cellIs" dxfId="971" priority="1001" stopIfTrue="1" operator="equal">
      <formula>0</formula>
    </cfRule>
  </conditionalFormatting>
  <conditionalFormatting sqref="D635">
    <cfRule type="cellIs" dxfId="970" priority="997" stopIfTrue="1" operator="equal">
      <formula>0</formula>
    </cfRule>
    <cfRule type="cellIs" dxfId="969" priority="998" stopIfTrue="1" operator="between">
      <formula>-0.0001</formula>
      <formula>0.0001</formula>
    </cfRule>
  </conditionalFormatting>
  <conditionalFormatting sqref="E635">
    <cfRule type="cellIs" dxfId="968" priority="994" stopIfTrue="1" operator="equal">
      <formula>0</formula>
    </cfRule>
    <cfRule type="cellIs" dxfId="967" priority="995" stopIfTrue="1" operator="equal">
      <formula>0</formula>
    </cfRule>
    <cfRule type="cellIs" dxfId="966" priority="996" stopIfTrue="1" operator="equal">
      <formula>0</formula>
    </cfRule>
  </conditionalFormatting>
  <conditionalFormatting sqref="F635:G635">
    <cfRule type="cellIs" dxfId="965" priority="991" stopIfTrue="1" operator="equal">
      <formula>0</formula>
    </cfRule>
    <cfRule type="cellIs" dxfId="964" priority="992" stopIfTrue="1" operator="equal">
      <formula>0</formula>
    </cfRule>
    <cfRule type="cellIs" dxfId="963" priority="993" stopIfTrue="1" operator="equal">
      <formula>0</formula>
    </cfRule>
  </conditionalFormatting>
  <conditionalFormatting sqref="F635">
    <cfRule type="cellIs" dxfId="962" priority="989" stopIfTrue="1" operator="equal">
      <formula>0</formula>
    </cfRule>
    <cfRule type="cellIs" dxfId="961" priority="990" stopIfTrue="1" operator="between">
      <formula>-0.0001</formula>
      <formula>0.0001</formula>
    </cfRule>
  </conditionalFormatting>
  <conditionalFormatting sqref="Z635">
    <cfRule type="cellIs" dxfId="960" priority="986" stopIfTrue="1" operator="equal">
      <formula>0</formula>
    </cfRule>
    <cfRule type="cellIs" dxfId="959" priority="987" stopIfTrue="1" operator="equal">
      <formula>0</formula>
    </cfRule>
    <cfRule type="cellIs" dxfId="958" priority="988" stopIfTrue="1" operator="equal">
      <formula>0</formula>
    </cfRule>
  </conditionalFormatting>
  <conditionalFormatting sqref="F639">
    <cfRule type="cellIs" dxfId="957" priority="965" stopIfTrue="1" operator="equal">
      <formula>0</formula>
    </cfRule>
    <cfRule type="cellIs" dxfId="956" priority="966" stopIfTrue="1" operator="equal">
      <formula>0</formula>
    </cfRule>
    <cfRule type="cellIs" dxfId="955" priority="967" stopIfTrue="1" operator="equal">
      <formula>0</formula>
    </cfRule>
  </conditionalFormatting>
  <conditionalFormatting sqref="D639">
    <cfRule type="cellIs" dxfId="954" priority="985" stopIfTrue="1" operator="equal">
      <formula>0</formula>
    </cfRule>
  </conditionalFormatting>
  <conditionalFormatting sqref="M639 D639">
    <cfRule type="cellIs" dxfId="953" priority="982" stopIfTrue="1" operator="equal">
      <formula>0</formula>
    </cfRule>
    <cfRule type="cellIs" dxfId="952" priority="983" stopIfTrue="1" operator="equal">
      <formula>0</formula>
    </cfRule>
    <cfRule type="cellIs" dxfId="951" priority="984" stopIfTrue="1" operator="equal">
      <formula>0</formula>
    </cfRule>
  </conditionalFormatting>
  <conditionalFormatting sqref="D639">
    <cfRule type="cellIs" dxfId="950" priority="980" stopIfTrue="1" operator="equal">
      <formula>0</formula>
    </cfRule>
    <cfRule type="cellIs" dxfId="949" priority="981" stopIfTrue="1" operator="between">
      <formula>-0.0001</formula>
      <formula>0.0001</formula>
    </cfRule>
  </conditionalFormatting>
  <conditionalFormatting sqref="C639">
    <cfRule type="cellIs" dxfId="948" priority="979" stopIfTrue="1" operator="equal">
      <formula>0</formula>
    </cfRule>
  </conditionalFormatting>
  <conditionalFormatting sqref="C639">
    <cfRule type="cellIs" dxfId="947" priority="976" stopIfTrue="1" operator="equal">
      <formula>0</formula>
    </cfRule>
    <cfRule type="cellIs" dxfId="946" priority="977" stopIfTrue="1" operator="equal">
      <formula>0</formula>
    </cfRule>
    <cfRule type="cellIs" dxfId="945" priority="978" stopIfTrue="1" operator="equal">
      <formula>0</formula>
    </cfRule>
  </conditionalFormatting>
  <conditionalFormatting sqref="C639">
    <cfRule type="cellIs" dxfId="944" priority="974" stopIfTrue="1" operator="equal">
      <formula>0</formula>
    </cfRule>
    <cfRule type="cellIs" dxfId="943" priority="975" stopIfTrue="1" operator="between">
      <formula>-0.0001</formula>
      <formula>0.0001</formula>
    </cfRule>
  </conditionalFormatting>
  <conditionalFormatting sqref="E639">
    <cfRule type="cellIs" dxfId="942" priority="971" stopIfTrue="1" operator="equal">
      <formula>0</formula>
    </cfRule>
    <cfRule type="cellIs" dxfId="941" priority="972" stopIfTrue="1" operator="equal">
      <formula>0</formula>
    </cfRule>
    <cfRule type="cellIs" dxfId="940" priority="973" stopIfTrue="1" operator="equal">
      <formula>0</formula>
    </cfRule>
  </conditionalFormatting>
  <conditionalFormatting sqref="G639">
    <cfRule type="cellIs" dxfId="939" priority="968" stopIfTrue="1" operator="equal">
      <formula>0</formula>
    </cfRule>
    <cfRule type="cellIs" dxfId="938" priority="969" stopIfTrue="1" operator="equal">
      <formula>0</formula>
    </cfRule>
    <cfRule type="cellIs" dxfId="937" priority="970" stopIfTrue="1" operator="equal">
      <formula>0</formula>
    </cfRule>
  </conditionalFormatting>
  <conditionalFormatting sqref="B644 G644 E644">
    <cfRule type="cellIs" dxfId="936" priority="962" stopIfTrue="1" operator="equal">
      <formula>0</formula>
    </cfRule>
    <cfRule type="cellIs" dxfId="935" priority="963" stopIfTrue="1" operator="equal">
      <formula>0</formula>
    </cfRule>
    <cfRule type="cellIs" dxfId="934" priority="964" stopIfTrue="1" operator="equal">
      <formula>0</formula>
    </cfRule>
  </conditionalFormatting>
  <conditionalFormatting sqref="D644 L644">
    <cfRule type="cellIs" dxfId="933" priority="959" stopIfTrue="1" operator="equal">
      <formula>0</formula>
    </cfRule>
    <cfRule type="cellIs" dxfId="932" priority="960" stopIfTrue="1" operator="equal">
      <formula>0</formula>
    </cfRule>
    <cfRule type="cellIs" dxfId="931" priority="961" stopIfTrue="1" operator="equal">
      <formula>0</formula>
    </cfRule>
  </conditionalFormatting>
  <conditionalFormatting sqref="D644">
    <cfRule type="cellIs" dxfId="930" priority="957" stopIfTrue="1" operator="equal">
      <formula>0</formula>
    </cfRule>
    <cfRule type="cellIs" dxfId="929" priority="958" stopIfTrue="1" operator="between">
      <formula>-0.0001</formula>
      <formula>0.0001</formula>
    </cfRule>
  </conditionalFormatting>
  <conditionalFormatting sqref="C644">
    <cfRule type="cellIs" dxfId="928" priority="954" stopIfTrue="1" operator="equal">
      <formula>0</formula>
    </cfRule>
    <cfRule type="cellIs" dxfId="927" priority="955" stopIfTrue="1" operator="equal">
      <formula>0</formula>
    </cfRule>
    <cfRule type="cellIs" dxfId="926" priority="956" stopIfTrue="1" operator="equal">
      <formula>0</formula>
    </cfRule>
  </conditionalFormatting>
  <conditionalFormatting sqref="C644">
    <cfRule type="cellIs" dxfId="925" priority="952" stopIfTrue="1" operator="equal">
      <formula>0</formula>
    </cfRule>
    <cfRule type="cellIs" dxfId="924" priority="953" stopIfTrue="1" operator="between">
      <formula>-0.0001</formula>
      <formula>0.0001</formula>
    </cfRule>
  </conditionalFormatting>
  <conditionalFormatting sqref="B645">
    <cfRule type="cellIs" dxfId="923" priority="946" stopIfTrue="1" operator="equal">
      <formula>0</formula>
    </cfRule>
    <cfRule type="cellIs" dxfId="922" priority="947" stopIfTrue="1" operator="equal">
      <formula>0</formula>
    </cfRule>
    <cfRule type="cellIs" dxfId="921" priority="948" stopIfTrue="1" operator="equal">
      <formula>0</formula>
    </cfRule>
  </conditionalFormatting>
  <conditionalFormatting sqref="L645">
    <cfRule type="cellIs" dxfId="920" priority="949" stopIfTrue="1" operator="equal">
      <formula>0</formula>
    </cfRule>
    <cfRule type="cellIs" dxfId="919" priority="950" stopIfTrue="1" operator="equal">
      <formula>0</formula>
    </cfRule>
    <cfRule type="cellIs" dxfId="918" priority="951" stopIfTrue="1" operator="equal">
      <formula>0</formula>
    </cfRule>
  </conditionalFormatting>
  <conditionalFormatting sqref="E645">
    <cfRule type="cellIs" dxfId="917" priority="943" stopIfTrue="1" operator="equal">
      <formula>0</formula>
    </cfRule>
    <cfRule type="cellIs" dxfId="916" priority="944" stopIfTrue="1" operator="equal">
      <formula>0</formula>
    </cfRule>
    <cfRule type="cellIs" dxfId="915" priority="945" stopIfTrue="1" operator="equal">
      <formula>0</formula>
    </cfRule>
  </conditionalFormatting>
  <conditionalFormatting sqref="G645">
    <cfRule type="cellIs" dxfId="914" priority="940" stopIfTrue="1" operator="equal">
      <formula>0</formula>
    </cfRule>
    <cfRule type="cellIs" dxfId="913" priority="941" stopIfTrue="1" operator="equal">
      <formula>0</formula>
    </cfRule>
    <cfRule type="cellIs" dxfId="912" priority="942" stopIfTrue="1" operator="equal">
      <formula>0</formula>
    </cfRule>
  </conditionalFormatting>
  <conditionalFormatting sqref="E67:F67">
    <cfRule type="cellIs" dxfId="911" priority="937" stopIfTrue="1" operator="equal">
      <formula>0</formula>
    </cfRule>
    <cfRule type="cellIs" dxfId="910" priority="938" stopIfTrue="1" operator="equal">
      <formula>0</formula>
    </cfRule>
    <cfRule type="cellIs" dxfId="909" priority="939" stopIfTrue="1" operator="equal">
      <formula>0</formula>
    </cfRule>
  </conditionalFormatting>
  <conditionalFormatting sqref="G67">
    <cfRule type="cellIs" dxfId="908" priority="919" stopIfTrue="1" operator="equal">
      <formula>0</formula>
    </cfRule>
    <cfRule type="cellIs" dxfId="907" priority="920" stopIfTrue="1" operator="between">
      <formula>-0.0001</formula>
      <formula>0.0001</formula>
    </cfRule>
  </conditionalFormatting>
  <conditionalFormatting sqref="L67">
    <cfRule type="cellIs" dxfId="906" priority="934" stopIfTrue="1" operator="equal">
      <formula>0</formula>
    </cfRule>
    <cfRule type="cellIs" dxfId="905" priority="935" stopIfTrue="1" operator="equal">
      <formula>0</formula>
    </cfRule>
    <cfRule type="cellIs" dxfId="904" priority="936" stopIfTrue="1" operator="equal">
      <formula>0</formula>
    </cfRule>
  </conditionalFormatting>
  <conditionalFormatting sqref="AN67:AO67">
    <cfRule type="cellIs" dxfId="903" priority="931" stopIfTrue="1" operator="equal">
      <formula>0</formula>
    </cfRule>
    <cfRule type="cellIs" dxfId="902" priority="932" stopIfTrue="1" operator="equal">
      <formula>0</formula>
    </cfRule>
    <cfRule type="cellIs" dxfId="901" priority="933" stopIfTrue="1" operator="equal">
      <formula>0</formula>
    </cfRule>
  </conditionalFormatting>
  <conditionalFormatting sqref="AN67:AO67">
    <cfRule type="cellIs" dxfId="900" priority="929" stopIfTrue="1" operator="equal">
      <formula>0</formula>
    </cfRule>
    <cfRule type="cellIs" dxfId="899" priority="930" stopIfTrue="1" operator="between">
      <formula>-0.0001</formula>
      <formula>0.0001</formula>
    </cfRule>
  </conditionalFormatting>
  <conditionalFormatting sqref="E67">
    <cfRule type="cellIs" dxfId="898" priority="927" stopIfTrue="1" operator="equal">
      <formula>0</formula>
    </cfRule>
    <cfRule type="cellIs" dxfId="897" priority="928" stopIfTrue="1" operator="between">
      <formula>-0.0001</formula>
      <formula>0.0001</formula>
    </cfRule>
  </conditionalFormatting>
  <conditionalFormatting sqref="G67">
    <cfRule type="cellIs" dxfId="896" priority="921" stopIfTrue="1" operator="equal">
      <formula>0</formula>
    </cfRule>
    <cfRule type="cellIs" dxfId="895" priority="922" stopIfTrue="1" operator="equal">
      <formula>0</formula>
    </cfRule>
    <cfRule type="cellIs" dxfId="894" priority="923" stopIfTrue="1" operator="equal">
      <formula>0</formula>
    </cfRule>
  </conditionalFormatting>
  <conditionalFormatting sqref="C67:D67">
    <cfRule type="cellIs" dxfId="893" priority="924" stopIfTrue="1" operator="equal">
      <formula>0</formula>
    </cfRule>
    <cfRule type="cellIs" dxfId="892" priority="925" stopIfTrue="1" operator="equal">
      <formula>0</formula>
    </cfRule>
    <cfRule type="cellIs" dxfId="891" priority="926" stopIfTrue="1" operator="equal">
      <formula>0</formula>
    </cfRule>
  </conditionalFormatting>
  <conditionalFormatting sqref="E68 G68 L68">
    <cfRule type="cellIs" dxfId="890" priority="916" stopIfTrue="1" operator="equal">
      <formula>0</formula>
    </cfRule>
    <cfRule type="cellIs" dxfId="889" priority="917" stopIfTrue="1" operator="equal">
      <formula>0</formula>
    </cfRule>
    <cfRule type="cellIs" dxfId="888" priority="918" stopIfTrue="1" operator="equal">
      <formula>0</formula>
    </cfRule>
  </conditionalFormatting>
  <conditionalFormatting sqref="L73:L75">
    <cfRule type="cellIs" dxfId="887" priority="913" stopIfTrue="1" operator="equal">
      <formula>0</formula>
    </cfRule>
    <cfRule type="cellIs" dxfId="886" priority="914" stopIfTrue="1" operator="equal">
      <formula>0</formula>
    </cfRule>
    <cfRule type="cellIs" dxfId="885" priority="915" stopIfTrue="1" operator="equal">
      <formula>0</formula>
    </cfRule>
  </conditionalFormatting>
  <conditionalFormatting sqref="B77">
    <cfRule type="cellIs" dxfId="884" priority="910" stopIfTrue="1" operator="equal">
      <formula>0</formula>
    </cfRule>
    <cfRule type="cellIs" dxfId="883" priority="911" stopIfTrue="1" operator="equal">
      <formula>0</formula>
    </cfRule>
    <cfRule type="cellIs" dxfId="882" priority="912" stopIfTrue="1" operator="equal">
      <formula>0</formula>
    </cfRule>
  </conditionalFormatting>
  <conditionalFormatting sqref="D182">
    <cfRule type="cellIs" dxfId="881" priority="909" stopIfTrue="1" operator="equal">
      <formula>0</formula>
    </cfRule>
  </conditionalFormatting>
  <conditionalFormatting sqref="M182 D182">
    <cfRule type="cellIs" dxfId="880" priority="906" stopIfTrue="1" operator="equal">
      <formula>0</formula>
    </cfRule>
    <cfRule type="cellIs" dxfId="879" priority="907" stopIfTrue="1" operator="equal">
      <formula>0</formula>
    </cfRule>
    <cfRule type="cellIs" dxfId="878" priority="908" stopIfTrue="1" operator="equal">
      <formula>0</formula>
    </cfRule>
  </conditionalFormatting>
  <conditionalFormatting sqref="D182">
    <cfRule type="cellIs" dxfId="877" priority="904" stopIfTrue="1" operator="equal">
      <formula>0</formula>
    </cfRule>
    <cfRule type="cellIs" dxfId="876" priority="905" stopIfTrue="1" operator="between">
      <formula>-0.0001</formula>
      <formula>0.0001</formula>
    </cfRule>
  </conditionalFormatting>
  <conditionalFormatting sqref="B182">
    <cfRule type="cellIs" dxfId="875" priority="901" stopIfTrue="1" operator="equal">
      <formula>0</formula>
    </cfRule>
    <cfRule type="cellIs" dxfId="874" priority="902" stopIfTrue="1" operator="equal">
      <formula>0</formula>
    </cfRule>
    <cfRule type="cellIs" dxfId="873" priority="903" stopIfTrue="1" operator="equal">
      <formula>0</formula>
    </cfRule>
  </conditionalFormatting>
  <conditionalFormatting sqref="AH415">
    <cfRule type="cellIs" dxfId="872" priority="898" stopIfTrue="1" operator="equal">
      <formula>0</formula>
    </cfRule>
    <cfRule type="cellIs" dxfId="871" priority="899" stopIfTrue="1" operator="equal">
      <formula>0</formula>
    </cfRule>
    <cfRule type="cellIs" dxfId="870" priority="900" stopIfTrue="1" operator="equal">
      <formula>0</formula>
    </cfRule>
  </conditionalFormatting>
  <conditionalFormatting sqref="AP162">
    <cfRule type="cellIs" dxfId="869" priority="702" stopIfTrue="1" operator="equal">
      <formula>0</formula>
    </cfRule>
    <cfRule type="cellIs" dxfId="868" priority="703" stopIfTrue="1" operator="equal">
      <formula>0</formula>
    </cfRule>
    <cfRule type="cellIs" dxfId="867" priority="704" stopIfTrue="1" operator="equal">
      <formula>0</formula>
    </cfRule>
  </conditionalFormatting>
  <conditionalFormatting sqref="AP381:AP382">
    <cfRule type="cellIs" dxfId="866" priority="602" stopIfTrue="1" operator="equal">
      <formula>0</formula>
    </cfRule>
    <cfRule type="cellIs" dxfId="865" priority="603" stopIfTrue="1" operator="equal">
      <formula>0</formula>
    </cfRule>
    <cfRule type="cellIs" dxfId="864" priority="604" stopIfTrue="1" operator="equal">
      <formula>0</formula>
    </cfRule>
  </conditionalFormatting>
  <conditionalFormatting sqref="AP315:AP316">
    <cfRule type="cellIs" dxfId="863" priority="657" stopIfTrue="1" operator="equal">
      <formula>0</formula>
    </cfRule>
    <cfRule type="cellIs" dxfId="862" priority="658" stopIfTrue="1" operator="equal">
      <formula>0</formula>
    </cfRule>
    <cfRule type="cellIs" dxfId="861" priority="659" stopIfTrue="1" operator="equal">
      <formula>0</formula>
    </cfRule>
  </conditionalFormatting>
  <conditionalFormatting sqref="AP317">
    <cfRule type="cellIs" dxfId="860" priority="654" stopIfTrue="1" operator="equal">
      <formula>0</formula>
    </cfRule>
    <cfRule type="cellIs" dxfId="859" priority="655" stopIfTrue="1" operator="equal">
      <formula>0</formula>
    </cfRule>
    <cfRule type="cellIs" dxfId="858" priority="656" stopIfTrue="1" operator="equal">
      <formula>0</formula>
    </cfRule>
  </conditionalFormatting>
  <conditionalFormatting sqref="AP389">
    <cfRule type="cellIs" dxfId="857" priority="599" stopIfTrue="1" operator="equal">
      <formula>0</formula>
    </cfRule>
    <cfRule type="cellIs" dxfId="856" priority="600" stopIfTrue="1" operator="equal">
      <formula>0</formula>
    </cfRule>
    <cfRule type="cellIs" dxfId="855" priority="601" stopIfTrue="1" operator="equal">
      <formula>0</formula>
    </cfRule>
  </conditionalFormatting>
  <conditionalFormatting sqref="AP394:AP396">
    <cfRule type="cellIs" dxfId="854" priority="596" stopIfTrue="1" operator="equal">
      <formula>0</formula>
    </cfRule>
    <cfRule type="cellIs" dxfId="853" priority="597" stopIfTrue="1" operator="equal">
      <formula>0</formula>
    </cfRule>
    <cfRule type="cellIs" dxfId="852" priority="598" stopIfTrue="1" operator="equal">
      <formula>0</formula>
    </cfRule>
  </conditionalFormatting>
  <conditionalFormatting sqref="L83">
    <cfRule type="cellIs" dxfId="851" priority="895" stopIfTrue="1" operator="equal">
      <formula>0</formula>
    </cfRule>
    <cfRule type="cellIs" dxfId="850" priority="896" stopIfTrue="1" operator="equal">
      <formula>0</formula>
    </cfRule>
    <cfRule type="cellIs" dxfId="849" priority="897" stopIfTrue="1" operator="equal">
      <formula>0</formula>
    </cfRule>
  </conditionalFormatting>
  <conditionalFormatting sqref="X83:Z83">
    <cfRule type="cellIs" dxfId="848" priority="892" stopIfTrue="1" operator="equal">
      <formula>0</formula>
    </cfRule>
    <cfRule type="cellIs" dxfId="847" priority="893" stopIfTrue="1" operator="equal">
      <formula>0</formula>
    </cfRule>
    <cfRule type="cellIs" dxfId="846" priority="894" stopIfTrue="1" operator="equal">
      <formula>0</formula>
    </cfRule>
  </conditionalFormatting>
  <conditionalFormatting sqref="D84">
    <cfRule type="cellIs" dxfId="845" priority="889" stopIfTrue="1" operator="equal">
      <formula>0</formula>
    </cfRule>
  </conditionalFormatting>
  <conditionalFormatting sqref="C84:G84 L84">
    <cfRule type="cellIs" dxfId="844" priority="886" stopIfTrue="1" operator="equal">
      <formula>0</formula>
    </cfRule>
    <cfRule type="cellIs" dxfId="843" priority="887" stopIfTrue="1" operator="equal">
      <formula>0</formula>
    </cfRule>
    <cfRule type="cellIs" dxfId="842" priority="888" stopIfTrue="1" operator="equal">
      <formula>0</formula>
    </cfRule>
  </conditionalFormatting>
  <conditionalFormatting sqref="F84 C84:D84">
    <cfRule type="cellIs" dxfId="841" priority="884" stopIfTrue="1" operator="equal">
      <formula>0</formula>
    </cfRule>
    <cfRule type="cellIs" dxfId="840" priority="885" stopIfTrue="1" operator="between">
      <formula>-0.0001</formula>
      <formula>0.0001</formula>
    </cfRule>
  </conditionalFormatting>
  <conditionalFormatting sqref="E512">
    <cfRule type="cellIs" dxfId="839" priority="870" stopIfTrue="1" operator="equal">
      <formula>0</formula>
    </cfRule>
    <cfRule type="cellIs" dxfId="838" priority="871" stopIfTrue="1" operator="equal">
      <formula>0</formula>
    </cfRule>
    <cfRule type="cellIs" dxfId="837" priority="872" stopIfTrue="1" operator="equal">
      <formula>0</formula>
    </cfRule>
  </conditionalFormatting>
  <conditionalFormatting sqref="E512">
    <cfRule type="cellIs" dxfId="836" priority="868" stopIfTrue="1" operator="equal">
      <formula>0</formula>
    </cfRule>
    <cfRule type="cellIs" dxfId="835" priority="869" stopIfTrue="1" operator="between">
      <formula>-0.0001</formula>
      <formula>0.0001</formula>
    </cfRule>
  </conditionalFormatting>
  <conditionalFormatting sqref="C512">
    <cfRule type="cellIs" dxfId="834" priority="859" stopIfTrue="1" operator="equal">
      <formula>0</formula>
    </cfRule>
    <cfRule type="cellIs" dxfId="833" priority="860" stopIfTrue="1" operator="equal">
      <formula>0</formula>
    </cfRule>
    <cfRule type="cellIs" dxfId="832" priority="861" stopIfTrue="1" operator="equal">
      <formula>0</formula>
    </cfRule>
  </conditionalFormatting>
  <conditionalFormatting sqref="C512">
    <cfRule type="cellIs" dxfId="831" priority="865" stopIfTrue="1" operator="equal">
      <formula>0</formula>
    </cfRule>
    <cfRule type="cellIs" dxfId="830" priority="866" stopIfTrue="1" operator="equal">
      <formula>0</formula>
    </cfRule>
    <cfRule type="cellIs" dxfId="829" priority="867" stopIfTrue="1" operator="equal">
      <formula>0</formula>
    </cfRule>
  </conditionalFormatting>
  <conditionalFormatting sqref="C512">
    <cfRule type="cellIs" dxfId="828" priority="864" stopIfTrue="1" operator="equal">
      <formula>0</formula>
    </cfRule>
  </conditionalFormatting>
  <conditionalFormatting sqref="C512">
    <cfRule type="cellIs" dxfId="827" priority="862" stopIfTrue="1" operator="equal">
      <formula>0</formula>
    </cfRule>
    <cfRule type="cellIs" dxfId="826" priority="863" stopIfTrue="1" operator="between">
      <formula>-0.0001</formula>
      <formula>0.0001</formula>
    </cfRule>
  </conditionalFormatting>
  <conditionalFormatting sqref="R512">
    <cfRule type="cellIs" dxfId="825" priority="856" stopIfTrue="1" operator="equal">
      <formula>0</formula>
    </cfRule>
    <cfRule type="cellIs" dxfId="824" priority="857" stopIfTrue="1" operator="equal">
      <formula>0</formula>
    </cfRule>
    <cfRule type="cellIs" dxfId="823" priority="858" stopIfTrue="1" operator="equal">
      <formula>0</formula>
    </cfRule>
  </conditionalFormatting>
  <conditionalFormatting sqref="D88">
    <cfRule type="cellIs" dxfId="822" priority="855" stopIfTrue="1" operator="equal">
      <formula>0</formula>
    </cfRule>
  </conditionalFormatting>
  <conditionalFormatting sqref="B246">
    <cfRule type="cellIs" dxfId="821" priority="809" stopIfTrue="1" operator="equal">
      <formula>0</formula>
    </cfRule>
    <cfRule type="cellIs" dxfId="820" priority="810" stopIfTrue="1" operator="equal">
      <formula>0</formula>
    </cfRule>
    <cfRule type="cellIs" dxfId="819" priority="811" stopIfTrue="1" operator="equal">
      <formula>0</formula>
    </cfRule>
  </conditionalFormatting>
  <conditionalFormatting sqref="R385">
    <cfRule type="cellIs" dxfId="818" priority="844" stopIfTrue="1" operator="equal">
      <formula>0</formula>
    </cfRule>
    <cfRule type="cellIs" dxfId="817" priority="845" stopIfTrue="1" operator="equal">
      <formula>0</formula>
    </cfRule>
    <cfRule type="cellIs" dxfId="816" priority="846" stopIfTrue="1" operator="equal">
      <formula>0</formula>
    </cfRule>
  </conditionalFormatting>
  <conditionalFormatting sqref="R385">
    <cfRule type="cellIs" dxfId="815" priority="842" stopIfTrue="1" operator="equal">
      <formula>0</formula>
    </cfRule>
    <cfRule type="cellIs" dxfId="814" priority="843" stopIfTrue="1" operator="between">
      <formula>-0.0001</formula>
      <formula>0.0001</formula>
    </cfRule>
  </conditionalFormatting>
  <conditionalFormatting sqref="C524">
    <cfRule type="cellIs" dxfId="813" priority="836" stopIfTrue="1" operator="equal">
      <formula>0</formula>
    </cfRule>
    <cfRule type="cellIs" dxfId="812" priority="837" stopIfTrue="1" operator="equal">
      <formula>0</formula>
    </cfRule>
    <cfRule type="cellIs" dxfId="811" priority="838" stopIfTrue="1" operator="equal">
      <formula>0</formula>
    </cfRule>
  </conditionalFormatting>
  <conditionalFormatting sqref="C524">
    <cfRule type="cellIs" dxfId="810" priority="834" stopIfTrue="1" operator="equal">
      <formula>0</formula>
    </cfRule>
    <cfRule type="cellIs" dxfId="809" priority="835" stopIfTrue="1" operator="between">
      <formula>-0.0001</formula>
      <formula>0.0001</formula>
    </cfRule>
  </conditionalFormatting>
  <conditionalFormatting sqref="S104:T104">
    <cfRule type="cellIs" dxfId="808" priority="831" stopIfTrue="1" operator="equal">
      <formula>0</formula>
    </cfRule>
    <cfRule type="cellIs" dxfId="807" priority="832" stopIfTrue="1" operator="equal">
      <formula>0</formula>
    </cfRule>
    <cfRule type="cellIs" dxfId="806" priority="833" stopIfTrue="1" operator="equal">
      <formula>0</formula>
    </cfRule>
  </conditionalFormatting>
  <conditionalFormatting sqref="C104:G104 L104">
    <cfRule type="cellIs" dxfId="805" priority="828" stopIfTrue="1" operator="equal">
      <formula>0</formula>
    </cfRule>
    <cfRule type="cellIs" dxfId="804" priority="829" stopIfTrue="1" operator="equal">
      <formula>0</formula>
    </cfRule>
    <cfRule type="cellIs" dxfId="803" priority="830" stopIfTrue="1" operator="equal">
      <formula>0</formula>
    </cfRule>
  </conditionalFormatting>
  <conditionalFormatting sqref="C104:D104 F104">
    <cfRule type="cellIs" dxfId="802" priority="826" stopIfTrue="1" operator="equal">
      <formula>0</formula>
    </cfRule>
    <cfRule type="cellIs" dxfId="801" priority="827" stopIfTrue="1" operator="between">
      <formula>-0.0001</formula>
      <formula>0.0001</formula>
    </cfRule>
  </conditionalFormatting>
  <conditionalFormatting sqref="Q104">
    <cfRule type="cellIs" dxfId="800" priority="823" stopIfTrue="1" operator="equal">
      <formula>0</formula>
    </cfRule>
    <cfRule type="cellIs" dxfId="799" priority="824" stopIfTrue="1" operator="equal">
      <formula>0</formula>
    </cfRule>
    <cfRule type="cellIs" dxfId="798" priority="825" stopIfTrue="1" operator="equal">
      <formula>0</formula>
    </cfRule>
  </conditionalFormatting>
  <conditionalFormatting sqref="B104">
    <cfRule type="cellIs" dxfId="797" priority="820" stopIfTrue="1" operator="equal">
      <formula>0</formula>
    </cfRule>
    <cfRule type="cellIs" dxfId="796" priority="821" stopIfTrue="1" operator="equal">
      <formula>0</formula>
    </cfRule>
    <cfRule type="cellIs" dxfId="795" priority="822" stopIfTrue="1" operator="equal">
      <formula>0</formula>
    </cfRule>
  </conditionalFormatting>
  <conditionalFormatting sqref="C246:I246 L246">
    <cfRule type="cellIs" dxfId="794" priority="814" stopIfTrue="1" operator="equal">
      <formula>0</formula>
    </cfRule>
    <cfRule type="cellIs" dxfId="793" priority="815" stopIfTrue="1" operator="equal">
      <formula>0</formula>
    </cfRule>
    <cfRule type="cellIs" dxfId="792" priority="816" stopIfTrue="1" operator="equal">
      <formula>0</formula>
    </cfRule>
  </conditionalFormatting>
  <conditionalFormatting sqref="F246 C246:D246">
    <cfRule type="cellIs" dxfId="791" priority="812" stopIfTrue="1" operator="equal">
      <formula>0</formula>
    </cfRule>
    <cfRule type="cellIs" dxfId="790" priority="813" stopIfTrue="1" operator="between">
      <formula>-0.0001</formula>
      <formula>0.0001</formula>
    </cfRule>
  </conditionalFormatting>
  <conditionalFormatting sqref="AN64:AO64">
    <cfRule type="cellIs" dxfId="789" priority="803" stopIfTrue="1" operator="equal">
      <formula>0</formula>
    </cfRule>
    <cfRule type="cellIs" dxfId="788" priority="804" stopIfTrue="1" operator="equal">
      <formula>0</formula>
    </cfRule>
    <cfRule type="cellIs" dxfId="787" priority="805" stopIfTrue="1" operator="equal">
      <formula>0</formula>
    </cfRule>
  </conditionalFormatting>
  <conditionalFormatting sqref="E64 G64:I64 L64">
    <cfRule type="cellIs" dxfId="786" priority="806" stopIfTrue="1" operator="equal">
      <formula>0</formula>
    </cfRule>
    <cfRule type="cellIs" dxfId="785" priority="807" stopIfTrue="1" operator="equal">
      <formula>0</formula>
    </cfRule>
    <cfRule type="cellIs" dxfId="784" priority="808" stopIfTrue="1" operator="equal">
      <formula>0</formula>
    </cfRule>
  </conditionalFormatting>
  <conditionalFormatting sqref="AP32">
    <cfRule type="cellIs" dxfId="783" priority="752" stopIfTrue="1" operator="equal">
      <formula>0</formula>
    </cfRule>
    <cfRule type="cellIs" dxfId="782" priority="753" stopIfTrue="1" operator="equal">
      <formula>0</formula>
    </cfRule>
    <cfRule type="cellIs" dxfId="781" priority="754" stopIfTrue="1" operator="equal">
      <formula>0</formula>
    </cfRule>
  </conditionalFormatting>
  <conditionalFormatting sqref="AP364:AP365">
    <cfRule type="cellIs" dxfId="780" priority="628" stopIfTrue="1" operator="equal">
      <formula>0</formula>
    </cfRule>
    <cfRule type="cellIs" dxfId="779" priority="629" stopIfTrue="1" operator="equal">
      <formula>0</formula>
    </cfRule>
    <cfRule type="cellIs" dxfId="778" priority="630" stopIfTrue="1" operator="equal">
      <formula>0</formula>
    </cfRule>
  </conditionalFormatting>
  <conditionalFormatting sqref="AP368:AP369">
    <cfRule type="cellIs" dxfId="777" priority="625" stopIfTrue="1" operator="equal">
      <formula>0</formula>
    </cfRule>
    <cfRule type="cellIs" dxfId="776" priority="626" stopIfTrue="1" operator="equal">
      <formula>0</formula>
    </cfRule>
    <cfRule type="cellIs" dxfId="775" priority="627" stopIfTrue="1" operator="equal">
      <formula>0</formula>
    </cfRule>
  </conditionalFormatting>
  <conditionalFormatting sqref="AP371">
    <cfRule type="cellIs" dxfId="774" priority="622" stopIfTrue="1" operator="equal">
      <formula>0</formula>
    </cfRule>
    <cfRule type="cellIs" dxfId="773" priority="623" stopIfTrue="1" operator="equal">
      <formula>0</formula>
    </cfRule>
    <cfRule type="cellIs" dxfId="772" priority="624" stopIfTrue="1" operator="equal">
      <formula>0</formula>
    </cfRule>
  </conditionalFormatting>
  <conditionalFormatting sqref="AP372:AP374">
    <cfRule type="cellIs" dxfId="771" priority="619" stopIfTrue="1" operator="equal">
      <formula>0</formula>
    </cfRule>
    <cfRule type="cellIs" dxfId="770" priority="620" stopIfTrue="1" operator="equal">
      <formula>0</formula>
    </cfRule>
    <cfRule type="cellIs" dxfId="769" priority="621" stopIfTrue="1" operator="equal">
      <formula>0</formula>
    </cfRule>
  </conditionalFormatting>
  <conditionalFormatting sqref="AP375">
    <cfRule type="cellIs" dxfId="768" priority="616" stopIfTrue="1" operator="equal">
      <formula>0</formula>
    </cfRule>
    <cfRule type="cellIs" dxfId="767" priority="617" stopIfTrue="1" operator="equal">
      <formula>0</formula>
    </cfRule>
    <cfRule type="cellIs" dxfId="766" priority="618" stopIfTrue="1" operator="equal">
      <formula>0</formula>
    </cfRule>
  </conditionalFormatting>
  <conditionalFormatting sqref="AP377">
    <cfRule type="cellIs" dxfId="765" priority="613" stopIfTrue="1" operator="equal">
      <formula>0</formula>
    </cfRule>
    <cfRule type="cellIs" dxfId="764" priority="614" stopIfTrue="1" operator="equal">
      <formula>0</formula>
    </cfRule>
    <cfRule type="cellIs" dxfId="763" priority="615" stopIfTrue="1" operator="equal">
      <formula>0</formula>
    </cfRule>
  </conditionalFormatting>
  <conditionalFormatting sqref="AP378">
    <cfRule type="cellIs" dxfId="762" priority="610" stopIfTrue="1" operator="equal">
      <formula>0</formula>
    </cfRule>
    <cfRule type="cellIs" dxfId="761" priority="611" stopIfTrue="1" operator="equal">
      <formula>0</formula>
    </cfRule>
    <cfRule type="cellIs" dxfId="760" priority="612" stopIfTrue="1" operator="equal">
      <formula>0</formula>
    </cfRule>
  </conditionalFormatting>
  <conditionalFormatting sqref="AP77 AP649:AP650">
    <cfRule type="cellIs" dxfId="759" priority="800" stopIfTrue="1" operator="equal">
      <formula>0</formula>
    </cfRule>
    <cfRule type="cellIs" dxfId="758" priority="801" stopIfTrue="1" operator="equal">
      <formula>0</formula>
    </cfRule>
    <cfRule type="cellIs" dxfId="757" priority="802" stopIfTrue="1" operator="equal">
      <formula>0</formula>
    </cfRule>
  </conditionalFormatting>
  <conditionalFormatting sqref="AP20 AP311 AP362 AP347 AP367">
    <cfRule type="cellIs" dxfId="756" priority="797" stopIfTrue="1" operator="equal">
      <formula>0</formula>
    </cfRule>
    <cfRule type="cellIs" dxfId="755" priority="798" stopIfTrue="1" operator="equal">
      <formula>0</formula>
    </cfRule>
    <cfRule type="cellIs" dxfId="754" priority="799" stopIfTrue="1" operator="equal">
      <formula>0</formula>
    </cfRule>
  </conditionalFormatting>
  <conditionalFormatting sqref="AP62">
    <cfRule type="cellIs" dxfId="753" priority="792" stopIfTrue="1" operator="equal">
      <formula>0</formula>
    </cfRule>
    <cfRule type="cellIs" dxfId="752" priority="793" stopIfTrue="1" operator="between">
      <formula>-0.0001</formula>
      <formula>0.0001</formula>
    </cfRule>
  </conditionalFormatting>
  <conditionalFormatting sqref="AP62">
    <cfRule type="cellIs" dxfId="751" priority="794" stopIfTrue="1" operator="equal">
      <formula>0</formula>
    </cfRule>
    <cfRule type="cellIs" dxfId="750" priority="795" stopIfTrue="1" operator="equal">
      <formula>0</formula>
    </cfRule>
    <cfRule type="cellIs" dxfId="749" priority="796" stopIfTrue="1" operator="equal">
      <formula>0</formula>
    </cfRule>
  </conditionalFormatting>
  <conditionalFormatting sqref="AP332">
    <cfRule type="cellIs" dxfId="748" priority="789" stopIfTrue="1" operator="equal">
      <formula>0</formula>
    </cfRule>
    <cfRule type="cellIs" dxfId="747" priority="790" stopIfTrue="1" operator="equal">
      <formula>0</formula>
    </cfRule>
    <cfRule type="cellIs" dxfId="746" priority="791" stopIfTrue="1" operator="equal">
      <formula>0</formula>
    </cfRule>
  </conditionalFormatting>
  <conditionalFormatting sqref="AP60">
    <cfRule type="cellIs" dxfId="745" priority="784" stopIfTrue="1" operator="equal">
      <formula>0</formula>
    </cfRule>
    <cfRule type="cellIs" dxfId="744" priority="785" stopIfTrue="1" operator="between">
      <formula>-0.0001</formula>
      <formula>0.0001</formula>
    </cfRule>
  </conditionalFormatting>
  <conditionalFormatting sqref="AP60">
    <cfRule type="cellIs" dxfId="743" priority="786" stopIfTrue="1" operator="equal">
      <formula>0</formula>
    </cfRule>
    <cfRule type="cellIs" dxfId="742" priority="787" stopIfTrue="1" operator="equal">
      <formula>0</formula>
    </cfRule>
    <cfRule type="cellIs" dxfId="741" priority="788" stopIfTrue="1" operator="equal">
      <formula>0</formula>
    </cfRule>
  </conditionalFormatting>
  <conditionalFormatting sqref="AP17">
    <cfRule type="cellIs" dxfId="740" priority="772" stopIfTrue="1" operator="equal">
      <formula>0</formula>
    </cfRule>
    <cfRule type="cellIs" dxfId="739" priority="773" stopIfTrue="1" operator="equal">
      <formula>0</formula>
    </cfRule>
    <cfRule type="cellIs" dxfId="738" priority="774" stopIfTrue="1" operator="equal">
      <formula>0</formula>
    </cfRule>
  </conditionalFormatting>
  <conditionalFormatting sqref="AP11">
    <cfRule type="cellIs" dxfId="737" priority="781" stopIfTrue="1" operator="equal">
      <formula>0</formula>
    </cfRule>
    <cfRule type="cellIs" dxfId="736" priority="782" stopIfTrue="1" operator="equal">
      <formula>0</formula>
    </cfRule>
    <cfRule type="cellIs" dxfId="735" priority="783" stopIfTrue="1" operator="equal">
      <formula>0</formula>
    </cfRule>
  </conditionalFormatting>
  <conditionalFormatting sqref="AP14">
    <cfRule type="cellIs" dxfId="734" priority="778" stopIfTrue="1" operator="equal">
      <formula>0</formula>
    </cfRule>
    <cfRule type="cellIs" dxfId="733" priority="779" stopIfTrue="1" operator="equal">
      <formula>0</formula>
    </cfRule>
    <cfRule type="cellIs" dxfId="732" priority="780" stopIfTrue="1" operator="equal">
      <formula>0</formula>
    </cfRule>
  </conditionalFormatting>
  <conditionalFormatting sqref="AP15">
    <cfRule type="cellIs" dxfId="731" priority="775" stopIfTrue="1" operator="equal">
      <formula>0</formula>
    </cfRule>
    <cfRule type="cellIs" dxfId="730" priority="776" stopIfTrue="1" operator="equal">
      <formula>0</formula>
    </cfRule>
    <cfRule type="cellIs" dxfId="729" priority="777" stopIfTrue="1" operator="equal">
      <formula>0</formula>
    </cfRule>
  </conditionalFormatting>
  <conditionalFormatting sqref="AP18">
    <cfRule type="cellIs" dxfId="728" priority="769" stopIfTrue="1" operator="equal">
      <formula>0</formula>
    </cfRule>
    <cfRule type="cellIs" dxfId="727" priority="770" stopIfTrue="1" operator="equal">
      <formula>0</formula>
    </cfRule>
    <cfRule type="cellIs" dxfId="726" priority="771" stopIfTrue="1" operator="equal">
      <formula>0</formula>
    </cfRule>
  </conditionalFormatting>
  <conditionalFormatting sqref="AP19">
    <cfRule type="cellIs" dxfId="725" priority="766" stopIfTrue="1" operator="equal">
      <formula>0</formula>
    </cfRule>
    <cfRule type="cellIs" dxfId="724" priority="767" stopIfTrue="1" operator="equal">
      <formula>0</formula>
    </cfRule>
    <cfRule type="cellIs" dxfId="723" priority="768" stopIfTrue="1" operator="equal">
      <formula>0</formula>
    </cfRule>
  </conditionalFormatting>
  <conditionalFormatting sqref="AP23:AP24">
    <cfRule type="cellIs" dxfId="722" priority="763" stopIfTrue="1" operator="equal">
      <formula>0</formula>
    </cfRule>
    <cfRule type="cellIs" dxfId="721" priority="764" stopIfTrue="1" operator="equal">
      <formula>0</formula>
    </cfRule>
    <cfRule type="cellIs" dxfId="720" priority="765" stopIfTrue="1" operator="equal">
      <formula>0</formula>
    </cfRule>
  </conditionalFormatting>
  <conditionalFormatting sqref="AP25">
    <cfRule type="cellIs" dxfId="719" priority="760" stopIfTrue="1" operator="equal">
      <formula>0</formula>
    </cfRule>
    <cfRule type="cellIs" dxfId="718" priority="761" stopIfTrue="1" operator="equal">
      <formula>0</formula>
    </cfRule>
    <cfRule type="cellIs" dxfId="717" priority="762" stopIfTrue="1" operator="equal">
      <formula>0</formula>
    </cfRule>
  </conditionalFormatting>
  <conditionalFormatting sqref="AP26">
    <cfRule type="cellIs" dxfId="716" priority="757" stopIfTrue="1" operator="equal">
      <formula>0</formula>
    </cfRule>
    <cfRule type="cellIs" dxfId="715" priority="758" stopIfTrue="1" operator="equal">
      <formula>0</formula>
    </cfRule>
    <cfRule type="cellIs" dxfId="714" priority="759" stopIfTrue="1" operator="equal">
      <formula>0</formula>
    </cfRule>
  </conditionalFormatting>
  <conditionalFormatting sqref="AP26">
    <cfRule type="cellIs" dxfId="713" priority="755" stopIfTrue="1" operator="equal">
      <formula>0</formula>
    </cfRule>
    <cfRule type="cellIs" dxfId="712" priority="756" stopIfTrue="1" operator="between">
      <formula>-0.0001</formula>
      <formula>0.0001</formula>
    </cfRule>
  </conditionalFormatting>
  <conditionalFormatting sqref="AP39">
    <cfRule type="cellIs" dxfId="711" priority="747" stopIfTrue="1" operator="equal">
      <formula>0</formula>
    </cfRule>
    <cfRule type="cellIs" dxfId="710" priority="748" stopIfTrue="1" operator="between">
      <formula>-0.0001</formula>
      <formula>0.0001</formula>
    </cfRule>
  </conditionalFormatting>
  <conditionalFormatting sqref="AP39">
    <cfRule type="cellIs" dxfId="709" priority="749" stopIfTrue="1" operator="equal">
      <formula>0</formula>
    </cfRule>
    <cfRule type="cellIs" dxfId="708" priority="750" stopIfTrue="1" operator="equal">
      <formula>0</formula>
    </cfRule>
    <cfRule type="cellIs" dxfId="707" priority="751" stopIfTrue="1" operator="equal">
      <formula>0</formula>
    </cfRule>
  </conditionalFormatting>
  <conditionalFormatting sqref="AP47:AP49">
    <cfRule type="cellIs" dxfId="706" priority="744" stopIfTrue="1" operator="equal">
      <formula>0</formula>
    </cfRule>
    <cfRule type="cellIs" dxfId="705" priority="745" stopIfTrue="1" operator="equal">
      <formula>0</formula>
    </cfRule>
    <cfRule type="cellIs" dxfId="704" priority="746" stopIfTrue="1" operator="equal">
      <formula>0</formula>
    </cfRule>
  </conditionalFormatting>
  <conditionalFormatting sqref="AP80:AP81">
    <cfRule type="cellIs" dxfId="703" priority="741" stopIfTrue="1" operator="equal">
      <formula>0</formula>
    </cfRule>
    <cfRule type="cellIs" dxfId="702" priority="742" stopIfTrue="1" operator="equal">
      <formula>0</formula>
    </cfRule>
    <cfRule type="cellIs" dxfId="701" priority="743" stopIfTrue="1" operator="equal">
      <formula>0</formula>
    </cfRule>
  </conditionalFormatting>
  <conditionalFormatting sqref="AP93:AP94">
    <cfRule type="cellIs" dxfId="700" priority="738" stopIfTrue="1" operator="equal">
      <formula>0</formula>
    </cfRule>
    <cfRule type="cellIs" dxfId="699" priority="739" stopIfTrue="1" operator="equal">
      <formula>0</formula>
    </cfRule>
    <cfRule type="cellIs" dxfId="698" priority="740" stopIfTrue="1" operator="equal">
      <formula>0</formula>
    </cfRule>
  </conditionalFormatting>
  <conditionalFormatting sqref="AP100:AP103">
    <cfRule type="cellIs" dxfId="697" priority="735" stopIfTrue="1" operator="equal">
      <formula>0</formula>
    </cfRule>
    <cfRule type="cellIs" dxfId="696" priority="736" stopIfTrue="1" operator="equal">
      <formula>0</formula>
    </cfRule>
    <cfRule type="cellIs" dxfId="695" priority="737" stopIfTrue="1" operator="equal">
      <formula>0</formula>
    </cfRule>
  </conditionalFormatting>
  <conditionalFormatting sqref="AP105">
    <cfRule type="cellIs" dxfId="694" priority="732" stopIfTrue="1" operator="equal">
      <formula>0</formula>
    </cfRule>
    <cfRule type="cellIs" dxfId="693" priority="733" stopIfTrue="1" operator="equal">
      <formula>0</formula>
    </cfRule>
    <cfRule type="cellIs" dxfId="692" priority="734" stopIfTrue="1" operator="equal">
      <formula>0</formula>
    </cfRule>
  </conditionalFormatting>
  <conditionalFormatting sqref="AP112:AP113">
    <cfRule type="cellIs" dxfId="691" priority="729" stopIfTrue="1" operator="equal">
      <formula>0</formula>
    </cfRule>
    <cfRule type="cellIs" dxfId="690" priority="730" stopIfTrue="1" operator="equal">
      <formula>0</formula>
    </cfRule>
    <cfRule type="cellIs" dxfId="689" priority="731" stopIfTrue="1" operator="equal">
      <formula>0</formula>
    </cfRule>
  </conditionalFormatting>
  <conditionalFormatting sqref="AP116:AP120">
    <cfRule type="cellIs" dxfId="688" priority="726" stopIfTrue="1" operator="equal">
      <formula>0</formula>
    </cfRule>
    <cfRule type="cellIs" dxfId="687" priority="727" stopIfTrue="1" operator="equal">
      <formula>0</formula>
    </cfRule>
    <cfRule type="cellIs" dxfId="686" priority="728" stopIfTrue="1" operator="equal">
      <formula>0</formula>
    </cfRule>
  </conditionalFormatting>
  <conditionalFormatting sqref="AP127:AP129 AP124">
    <cfRule type="cellIs" dxfId="685" priority="723" stopIfTrue="1" operator="equal">
      <formula>0</formula>
    </cfRule>
    <cfRule type="cellIs" dxfId="684" priority="724" stopIfTrue="1" operator="equal">
      <formula>0</formula>
    </cfRule>
    <cfRule type="cellIs" dxfId="683" priority="725" stopIfTrue="1" operator="equal">
      <formula>0</formula>
    </cfRule>
  </conditionalFormatting>
  <conditionalFormatting sqref="AP137 AP134:AP135">
    <cfRule type="cellIs" dxfId="682" priority="720" stopIfTrue="1" operator="equal">
      <formula>0</formula>
    </cfRule>
    <cfRule type="cellIs" dxfId="681" priority="721" stopIfTrue="1" operator="equal">
      <formula>0</formula>
    </cfRule>
    <cfRule type="cellIs" dxfId="680" priority="722" stopIfTrue="1" operator="equal">
      <formula>0</formula>
    </cfRule>
  </conditionalFormatting>
  <conditionalFormatting sqref="AP147">
    <cfRule type="cellIs" dxfId="679" priority="717" stopIfTrue="1" operator="equal">
      <formula>0</formula>
    </cfRule>
    <cfRule type="cellIs" dxfId="678" priority="718" stopIfTrue="1" operator="equal">
      <formula>0</formula>
    </cfRule>
    <cfRule type="cellIs" dxfId="677" priority="719" stopIfTrue="1" operator="equal">
      <formula>0</formula>
    </cfRule>
  </conditionalFormatting>
  <conditionalFormatting sqref="AP146">
    <cfRule type="cellIs" dxfId="676" priority="714" stopIfTrue="1" operator="equal">
      <formula>0</formula>
    </cfRule>
    <cfRule type="cellIs" dxfId="675" priority="715" stopIfTrue="1" operator="equal">
      <formula>0</formula>
    </cfRule>
    <cfRule type="cellIs" dxfId="674" priority="716" stopIfTrue="1" operator="equal">
      <formula>0</formula>
    </cfRule>
  </conditionalFormatting>
  <conditionalFormatting sqref="AP150">
    <cfRule type="cellIs" dxfId="673" priority="711" stopIfTrue="1" operator="equal">
      <formula>0</formula>
    </cfRule>
    <cfRule type="cellIs" dxfId="672" priority="712" stopIfTrue="1" operator="equal">
      <formula>0</formula>
    </cfRule>
    <cfRule type="cellIs" dxfId="671" priority="713" stopIfTrue="1" operator="equal">
      <formula>0</formula>
    </cfRule>
  </conditionalFormatting>
  <conditionalFormatting sqref="AP153">
    <cfRule type="cellIs" dxfId="670" priority="708" stopIfTrue="1" operator="equal">
      <formula>0</formula>
    </cfRule>
    <cfRule type="cellIs" dxfId="669" priority="709" stopIfTrue="1" operator="equal">
      <formula>0</formula>
    </cfRule>
    <cfRule type="cellIs" dxfId="668" priority="710" stopIfTrue="1" operator="equal">
      <formula>0</formula>
    </cfRule>
  </conditionalFormatting>
  <conditionalFormatting sqref="AP155">
    <cfRule type="cellIs" dxfId="667" priority="705" stopIfTrue="1" operator="equal">
      <formula>0</formula>
    </cfRule>
    <cfRule type="cellIs" dxfId="666" priority="706" stopIfTrue="1" operator="equal">
      <formula>0</formula>
    </cfRule>
    <cfRule type="cellIs" dxfId="665" priority="707" stopIfTrue="1" operator="equal">
      <formula>0</formula>
    </cfRule>
  </conditionalFormatting>
  <conditionalFormatting sqref="AP171">
    <cfRule type="cellIs" dxfId="664" priority="699" stopIfTrue="1" operator="equal">
      <formula>0</formula>
    </cfRule>
    <cfRule type="cellIs" dxfId="663" priority="700" stopIfTrue="1" operator="equal">
      <formula>0</formula>
    </cfRule>
    <cfRule type="cellIs" dxfId="662" priority="701" stopIfTrue="1" operator="equal">
      <formula>0</formula>
    </cfRule>
  </conditionalFormatting>
  <conditionalFormatting sqref="AP172">
    <cfRule type="cellIs" dxfId="661" priority="696" stopIfTrue="1" operator="equal">
      <formula>0</formula>
    </cfRule>
    <cfRule type="cellIs" dxfId="660" priority="697" stopIfTrue="1" operator="equal">
      <formula>0</formula>
    </cfRule>
    <cfRule type="cellIs" dxfId="659" priority="698" stopIfTrue="1" operator="equal">
      <formula>0</formula>
    </cfRule>
  </conditionalFormatting>
  <conditionalFormatting sqref="AP179 AP174:AP175">
    <cfRule type="cellIs" dxfId="658" priority="693" stopIfTrue="1" operator="equal">
      <formula>0</formula>
    </cfRule>
    <cfRule type="cellIs" dxfId="657" priority="694" stopIfTrue="1" operator="equal">
      <formula>0</formula>
    </cfRule>
    <cfRule type="cellIs" dxfId="656" priority="695" stopIfTrue="1" operator="equal">
      <formula>0</formula>
    </cfRule>
  </conditionalFormatting>
  <conditionalFormatting sqref="AP218">
    <cfRule type="cellIs" dxfId="655" priority="690" stopIfTrue="1" operator="equal">
      <formula>0</formula>
    </cfRule>
    <cfRule type="cellIs" dxfId="654" priority="691" stopIfTrue="1" operator="equal">
      <formula>0</formula>
    </cfRule>
    <cfRule type="cellIs" dxfId="653" priority="692" stopIfTrue="1" operator="equal">
      <formula>0</formula>
    </cfRule>
  </conditionalFormatting>
  <conditionalFormatting sqref="AP235">
    <cfRule type="cellIs" dxfId="652" priority="687" stopIfTrue="1" operator="equal">
      <formula>0</formula>
    </cfRule>
    <cfRule type="cellIs" dxfId="651" priority="688" stopIfTrue="1" operator="equal">
      <formula>0</formula>
    </cfRule>
    <cfRule type="cellIs" dxfId="650" priority="689" stopIfTrue="1" operator="equal">
      <formula>0</formula>
    </cfRule>
  </conditionalFormatting>
  <conditionalFormatting sqref="AP235">
    <cfRule type="cellIs" dxfId="649" priority="685" stopIfTrue="1" operator="equal">
      <formula>0</formula>
    </cfRule>
    <cfRule type="cellIs" dxfId="648" priority="686" stopIfTrue="1" operator="between">
      <formula>-0.0001</formula>
      <formula>0.0001</formula>
    </cfRule>
  </conditionalFormatting>
  <conditionalFormatting sqref="AP250 AP247">
    <cfRule type="cellIs" dxfId="647" priority="682" stopIfTrue="1" operator="equal">
      <formula>0</formula>
    </cfRule>
    <cfRule type="cellIs" dxfId="646" priority="683" stopIfTrue="1" operator="equal">
      <formula>0</formula>
    </cfRule>
    <cfRule type="cellIs" dxfId="645" priority="684" stopIfTrue="1" operator="equal">
      <formula>0</formula>
    </cfRule>
  </conditionalFormatting>
  <conditionalFormatting sqref="AP251:AP259">
    <cfRule type="cellIs" dxfId="644" priority="679" stopIfTrue="1" operator="equal">
      <formula>0</formula>
    </cfRule>
    <cfRule type="cellIs" dxfId="643" priority="680" stopIfTrue="1" operator="equal">
      <formula>0</formula>
    </cfRule>
    <cfRule type="cellIs" dxfId="642" priority="681" stopIfTrue="1" operator="equal">
      <formula>0</formula>
    </cfRule>
  </conditionalFormatting>
  <conditionalFormatting sqref="AP263:AP280">
    <cfRule type="cellIs" dxfId="641" priority="676" stopIfTrue="1" operator="equal">
      <formula>0</formula>
    </cfRule>
    <cfRule type="cellIs" dxfId="640" priority="677" stopIfTrue="1" operator="equal">
      <formula>0</formula>
    </cfRule>
    <cfRule type="cellIs" dxfId="639" priority="678" stopIfTrue="1" operator="equal">
      <formula>0</formula>
    </cfRule>
  </conditionalFormatting>
  <conditionalFormatting sqref="AP262">
    <cfRule type="cellIs" dxfId="638" priority="671" stopIfTrue="1" operator="equal">
      <formula>0</formula>
    </cfRule>
    <cfRule type="cellIs" dxfId="637" priority="672" stopIfTrue="1" operator="between">
      <formula>-0.0001</formula>
      <formula>0.0001</formula>
    </cfRule>
  </conditionalFormatting>
  <conditionalFormatting sqref="AP262">
    <cfRule type="cellIs" dxfId="636" priority="673" stopIfTrue="1" operator="equal">
      <formula>0</formula>
    </cfRule>
    <cfRule type="cellIs" dxfId="635" priority="674" stopIfTrue="1" operator="equal">
      <formula>0</formula>
    </cfRule>
    <cfRule type="cellIs" dxfId="634" priority="675" stopIfTrue="1" operator="equal">
      <formula>0</formula>
    </cfRule>
  </conditionalFormatting>
  <conditionalFormatting sqref="AP547:AP549">
    <cfRule type="cellIs" dxfId="633" priority="534" stopIfTrue="1" operator="equal">
      <formula>0</formula>
    </cfRule>
    <cfRule type="cellIs" dxfId="632" priority="535" stopIfTrue="1" operator="equal">
      <formula>0</formula>
    </cfRule>
    <cfRule type="cellIs" dxfId="631" priority="536" stopIfTrue="1" operator="equal">
      <formula>0</formula>
    </cfRule>
  </conditionalFormatting>
  <conditionalFormatting sqref="AP298:AP300">
    <cfRule type="cellIs" dxfId="630" priority="668" stopIfTrue="1" operator="equal">
      <formula>0</formula>
    </cfRule>
    <cfRule type="cellIs" dxfId="629" priority="669" stopIfTrue="1" operator="equal">
      <formula>0</formula>
    </cfRule>
    <cfRule type="cellIs" dxfId="628" priority="670" stopIfTrue="1" operator="equal">
      <formula>0</formula>
    </cfRule>
  </conditionalFormatting>
  <conditionalFormatting sqref="AP304">
    <cfRule type="cellIs" dxfId="627" priority="665" stopIfTrue="1" operator="equal">
      <formula>0</formula>
    </cfRule>
    <cfRule type="cellIs" dxfId="626" priority="666" stopIfTrue="1" operator="equal">
      <formula>0</formula>
    </cfRule>
    <cfRule type="cellIs" dxfId="625" priority="667" stopIfTrue="1" operator="equal">
      <formula>0</formula>
    </cfRule>
  </conditionalFormatting>
  <conditionalFormatting sqref="AP312">
    <cfRule type="cellIs" dxfId="624" priority="660" stopIfTrue="1" operator="equal">
      <formula>0</formula>
    </cfRule>
    <cfRule type="cellIs" dxfId="623" priority="661" stopIfTrue="1" operator="between">
      <formula>-0.0001</formula>
      <formula>0.0001</formula>
    </cfRule>
  </conditionalFormatting>
  <conditionalFormatting sqref="AP312">
    <cfRule type="cellIs" dxfId="622" priority="662" stopIfTrue="1" operator="equal">
      <formula>0</formula>
    </cfRule>
    <cfRule type="cellIs" dxfId="621" priority="663" stopIfTrue="1" operator="equal">
      <formula>0</formula>
    </cfRule>
    <cfRule type="cellIs" dxfId="620" priority="664" stopIfTrue="1" operator="equal">
      <formula>0</formula>
    </cfRule>
  </conditionalFormatting>
  <conditionalFormatting sqref="AP320">
    <cfRule type="cellIs" dxfId="619" priority="649" stopIfTrue="1" operator="equal">
      <formula>0</formula>
    </cfRule>
    <cfRule type="cellIs" dxfId="618" priority="650" stopIfTrue="1" operator="between">
      <formula>-0.0001</formula>
      <formula>0.0001</formula>
    </cfRule>
  </conditionalFormatting>
  <conditionalFormatting sqref="AP320">
    <cfRule type="cellIs" dxfId="617" priority="651" stopIfTrue="1" operator="equal">
      <formula>0</formula>
    </cfRule>
    <cfRule type="cellIs" dxfId="616" priority="652" stopIfTrue="1" operator="equal">
      <formula>0</formula>
    </cfRule>
    <cfRule type="cellIs" dxfId="615" priority="653" stopIfTrue="1" operator="equal">
      <formula>0</formula>
    </cfRule>
  </conditionalFormatting>
  <conditionalFormatting sqref="AP323:AP324">
    <cfRule type="cellIs" dxfId="614" priority="646" stopIfTrue="1" operator="equal">
      <formula>0</formula>
    </cfRule>
    <cfRule type="cellIs" dxfId="613" priority="647" stopIfTrue="1" operator="equal">
      <formula>0</formula>
    </cfRule>
    <cfRule type="cellIs" dxfId="612" priority="648" stopIfTrue="1" operator="equal">
      <formula>0</formula>
    </cfRule>
  </conditionalFormatting>
  <conditionalFormatting sqref="AP338:AP339">
    <cfRule type="cellIs" dxfId="611" priority="643" stopIfTrue="1" operator="equal">
      <formula>0</formula>
    </cfRule>
    <cfRule type="cellIs" dxfId="610" priority="644" stopIfTrue="1" operator="equal">
      <formula>0</formula>
    </cfRule>
    <cfRule type="cellIs" dxfId="609" priority="645" stopIfTrue="1" operator="equal">
      <formula>0</formula>
    </cfRule>
  </conditionalFormatting>
  <conditionalFormatting sqref="AP342">
    <cfRule type="cellIs" dxfId="608" priority="640" stopIfTrue="1" operator="equal">
      <formula>0</formula>
    </cfRule>
    <cfRule type="cellIs" dxfId="607" priority="641" stopIfTrue="1" operator="equal">
      <formula>0</formula>
    </cfRule>
    <cfRule type="cellIs" dxfId="606" priority="642" stopIfTrue="1" operator="equal">
      <formula>0</formula>
    </cfRule>
  </conditionalFormatting>
  <conditionalFormatting sqref="AP354">
    <cfRule type="cellIs" dxfId="605" priority="637" stopIfTrue="1" operator="equal">
      <formula>0</formula>
    </cfRule>
    <cfRule type="cellIs" dxfId="604" priority="638" stopIfTrue="1" operator="equal">
      <formula>0</formula>
    </cfRule>
    <cfRule type="cellIs" dxfId="603" priority="639" stopIfTrue="1" operator="equal">
      <formula>0</formula>
    </cfRule>
  </conditionalFormatting>
  <conditionalFormatting sqref="AP355">
    <cfRule type="cellIs" dxfId="602" priority="634" stopIfTrue="1" operator="equal">
      <formula>0</formula>
    </cfRule>
    <cfRule type="cellIs" dxfId="601" priority="635" stopIfTrue="1" operator="equal">
      <formula>0</formula>
    </cfRule>
    <cfRule type="cellIs" dxfId="600" priority="636" stopIfTrue="1" operator="equal">
      <formula>0</formula>
    </cfRule>
  </conditionalFormatting>
  <conditionalFormatting sqref="AP356">
    <cfRule type="cellIs" dxfId="599" priority="631" stopIfTrue="1" operator="equal">
      <formula>0</formula>
    </cfRule>
    <cfRule type="cellIs" dxfId="598" priority="632" stopIfTrue="1" operator="equal">
      <formula>0</formula>
    </cfRule>
    <cfRule type="cellIs" dxfId="597" priority="633" stopIfTrue="1" operator="equal">
      <formula>0</formula>
    </cfRule>
  </conditionalFormatting>
  <conditionalFormatting sqref="AP380">
    <cfRule type="cellIs" dxfId="596" priority="607" stopIfTrue="1" operator="equal">
      <formula>0</formula>
    </cfRule>
    <cfRule type="cellIs" dxfId="595" priority="608" stopIfTrue="1" operator="equal">
      <formula>0</formula>
    </cfRule>
    <cfRule type="cellIs" dxfId="594" priority="609" stopIfTrue="1" operator="equal">
      <formula>0</formula>
    </cfRule>
  </conditionalFormatting>
  <conditionalFormatting sqref="AP380">
    <cfRule type="cellIs" dxfId="593" priority="605" stopIfTrue="1" operator="equal">
      <formula>0</formula>
    </cfRule>
    <cfRule type="cellIs" dxfId="592" priority="606" stopIfTrue="1" operator="between">
      <formula>-0.0001</formula>
      <formula>0.0001</formula>
    </cfRule>
  </conditionalFormatting>
  <conditionalFormatting sqref="AP400">
    <cfRule type="cellIs" dxfId="591" priority="593" stopIfTrue="1" operator="equal">
      <formula>0</formula>
    </cfRule>
    <cfRule type="cellIs" dxfId="590" priority="594" stopIfTrue="1" operator="equal">
      <formula>0</formula>
    </cfRule>
    <cfRule type="cellIs" dxfId="589" priority="595" stopIfTrue="1" operator="equal">
      <formula>0</formula>
    </cfRule>
  </conditionalFormatting>
  <conditionalFormatting sqref="AP401">
    <cfRule type="cellIs" dxfId="588" priority="590" stopIfTrue="1" operator="equal">
      <formula>0</formula>
    </cfRule>
    <cfRule type="cellIs" dxfId="587" priority="591" stopIfTrue="1" operator="equal">
      <formula>0</formula>
    </cfRule>
    <cfRule type="cellIs" dxfId="586" priority="592" stopIfTrue="1" operator="equal">
      <formula>0</formula>
    </cfRule>
  </conditionalFormatting>
  <conditionalFormatting sqref="AP408">
    <cfRule type="cellIs" dxfId="585" priority="587" stopIfTrue="1" operator="equal">
      <formula>0</formula>
    </cfRule>
    <cfRule type="cellIs" dxfId="584" priority="588" stopIfTrue="1" operator="equal">
      <formula>0</formula>
    </cfRule>
    <cfRule type="cellIs" dxfId="583" priority="589" stopIfTrue="1" operator="equal">
      <formula>0</formula>
    </cfRule>
  </conditionalFormatting>
  <conditionalFormatting sqref="AP407">
    <cfRule type="cellIs" dxfId="582" priority="584" stopIfTrue="1" operator="equal">
      <formula>0</formula>
    </cfRule>
    <cfRule type="cellIs" dxfId="581" priority="585" stopIfTrue="1" operator="equal">
      <formula>0</formula>
    </cfRule>
    <cfRule type="cellIs" dxfId="580" priority="586" stopIfTrue="1" operator="equal">
      <formula>0</formula>
    </cfRule>
  </conditionalFormatting>
  <conditionalFormatting sqref="AP418 AP415:AP416">
    <cfRule type="cellIs" dxfId="579" priority="581" stopIfTrue="1" operator="equal">
      <formula>0</formula>
    </cfRule>
    <cfRule type="cellIs" dxfId="578" priority="582" stopIfTrue="1" operator="equal">
      <formula>0</formula>
    </cfRule>
    <cfRule type="cellIs" dxfId="577" priority="583" stopIfTrue="1" operator="equal">
      <formula>0</formula>
    </cfRule>
  </conditionalFormatting>
  <conditionalFormatting sqref="AP437">
    <cfRule type="cellIs" dxfId="576" priority="578" stopIfTrue="1" operator="equal">
      <formula>0</formula>
    </cfRule>
    <cfRule type="cellIs" dxfId="575" priority="579" stopIfTrue="1" operator="equal">
      <formula>0</formula>
    </cfRule>
    <cfRule type="cellIs" dxfId="574" priority="580" stopIfTrue="1" operator="equal">
      <formula>0</formula>
    </cfRule>
  </conditionalFormatting>
  <conditionalFormatting sqref="AP438:AP444">
    <cfRule type="cellIs" dxfId="573" priority="575" stopIfTrue="1" operator="equal">
      <formula>0</formula>
    </cfRule>
    <cfRule type="cellIs" dxfId="572" priority="576" stopIfTrue="1" operator="equal">
      <formula>0</formula>
    </cfRule>
    <cfRule type="cellIs" dxfId="571" priority="577" stopIfTrue="1" operator="equal">
      <formula>0</formula>
    </cfRule>
  </conditionalFormatting>
  <conditionalFormatting sqref="AP452:AP453 AP450">
    <cfRule type="cellIs" dxfId="570" priority="572" stopIfTrue="1" operator="equal">
      <formula>0</formula>
    </cfRule>
    <cfRule type="cellIs" dxfId="569" priority="573" stopIfTrue="1" operator="equal">
      <formula>0</formula>
    </cfRule>
    <cfRule type="cellIs" dxfId="568" priority="574" stopIfTrue="1" operator="equal">
      <formula>0</formula>
    </cfRule>
  </conditionalFormatting>
  <conditionalFormatting sqref="AP451">
    <cfRule type="cellIs" dxfId="567" priority="569" stopIfTrue="1" operator="equal">
      <formula>0</formula>
    </cfRule>
    <cfRule type="cellIs" dxfId="566" priority="570" stopIfTrue="1" operator="equal">
      <formula>0</formula>
    </cfRule>
    <cfRule type="cellIs" dxfId="565" priority="571" stopIfTrue="1" operator="equal">
      <formula>0</formula>
    </cfRule>
  </conditionalFormatting>
  <conditionalFormatting sqref="AP462:AP465">
    <cfRule type="cellIs" dxfId="564" priority="566" stopIfTrue="1" operator="equal">
      <formula>0</formula>
    </cfRule>
    <cfRule type="cellIs" dxfId="563" priority="567" stopIfTrue="1" operator="equal">
      <formula>0</formula>
    </cfRule>
    <cfRule type="cellIs" dxfId="562" priority="568" stopIfTrue="1" operator="equal">
      <formula>0</formula>
    </cfRule>
  </conditionalFormatting>
  <conditionalFormatting sqref="AP468">
    <cfRule type="cellIs" dxfId="561" priority="563" stopIfTrue="1" operator="equal">
      <formula>0</formula>
    </cfRule>
    <cfRule type="cellIs" dxfId="560" priority="564" stopIfTrue="1" operator="equal">
      <formula>0</formula>
    </cfRule>
    <cfRule type="cellIs" dxfId="559" priority="565" stopIfTrue="1" operator="equal">
      <formula>0</formula>
    </cfRule>
  </conditionalFormatting>
  <conditionalFormatting sqref="AP472">
    <cfRule type="cellIs" dxfId="558" priority="560" stopIfTrue="1" operator="equal">
      <formula>0</formula>
    </cfRule>
    <cfRule type="cellIs" dxfId="557" priority="561" stopIfTrue="1" operator="equal">
      <formula>0</formula>
    </cfRule>
    <cfRule type="cellIs" dxfId="556" priority="562" stopIfTrue="1" operator="equal">
      <formula>0</formula>
    </cfRule>
  </conditionalFormatting>
  <conditionalFormatting sqref="AP480">
    <cfRule type="cellIs" dxfId="555" priority="557" stopIfTrue="1" operator="equal">
      <formula>0</formula>
    </cfRule>
    <cfRule type="cellIs" dxfId="554" priority="558" stopIfTrue="1" operator="equal">
      <formula>0</formula>
    </cfRule>
    <cfRule type="cellIs" dxfId="553" priority="559" stopIfTrue="1" operator="equal">
      <formula>0</formula>
    </cfRule>
  </conditionalFormatting>
  <conditionalFormatting sqref="AP486">
    <cfRule type="cellIs" dxfId="552" priority="554" stopIfTrue="1" operator="equal">
      <formula>0</formula>
    </cfRule>
    <cfRule type="cellIs" dxfId="551" priority="555" stopIfTrue="1" operator="equal">
      <formula>0</formula>
    </cfRule>
    <cfRule type="cellIs" dxfId="550" priority="556" stopIfTrue="1" operator="equal">
      <formula>0</formula>
    </cfRule>
  </conditionalFormatting>
  <conditionalFormatting sqref="AP487:AP488">
    <cfRule type="cellIs" dxfId="549" priority="551" stopIfTrue="1" operator="equal">
      <formula>0</formula>
    </cfRule>
    <cfRule type="cellIs" dxfId="548" priority="552" stopIfTrue="1" operator="equal">
      <formula>0</formula>
    </cfRule>
    <cfRule type="cellIs" dxfId="547" priority="553" stopIfTrue="1" operator="equal">
      <formula>0</formula>
    </cfRule>
  </conditionalFormatting>
  <conditionalFormatting sqref="AP503:AP509 AP497">
    <cfRule type="cellIs" dxfId="546" priority="548" stopIfTrue="1" operator="equal">
      <formula>0</formula>
    </cfRule>
    <cfRule type="cellIs" dxfId="545" priority="549" stopIfTrue="1" operator="equal">
      <formula>0</formula>
    </cfRule>
    <cfRule type="cellIs" dxfId="544" priority="550" stopIfTrue="1" operator="equal">
      <formula>0</formula>
    </cfRule>
  </conditionalFormatting>
  <conditionalFormatting sqref="AP501">
    <cfRule type="cellIs" dxfId="543" priority="543" stopIfTrue="1" operator="equal">
      <formula>0</formula>
    </cfRule>
    <cfRule type="cellIs" dxfId="542" priority="544" stopIfTrue="1" operator="between">
      <formula>-0.0001</formula>
      <formula>0.0001</formula>
    </cfRule>
  </conditionalFormatting>
  <conditionalFormatting sqref="AP501">
    <cfRule type="cellIs" dxfId="541" priority="545" stopIfTrue="1" operator="equal">
      <formula>0</formula>
    </cfRule>
    <cfRule type="cellIs" dxfId="540" priority="546" stopIfTrue="1" operator="equal">
      <formula>0</formula>
    </cfRule>
    <cfRule type="cellIs" dxfId="539" priority="547" stopIfTrue="1" operator="equal">
      <formula>0</formula>
    </cfRule>
  </conditionalFormatting>
  <conditionalFormatting sqref="AP531">
    <cfRule type="cellIs" dxfId="538" priority="540" stopIfTrue="1" operator="equal">
      <formula>0</formula>
    </cfRule>
    <cfRule type="cellIs" dxfId="537" priority="541" stopIfTrue="1" operator="equal">
      <formula>0</formula>
    </cfRule>
    <cfRule type="cellIs" dxfId="536" priority="542" stopIfTrue="1" operator="equal">
      <formula>0</formula>
    </cfRule>
  </conditionalFormatting>
  <conditionalFormatting sqref="AP543 AP539:AP541">
    <cfRule type="cellIs" dxfId="535" priority="537" stopIfTrue="1" operator="equal">
      <formula>0</formula>
    </cfRule>
    <cfRule type="cellIs" dxfId="534" priority="538" stopIfTrue="1" operator="equal">
      <formula>0</formula>
    </cfRule>
    <cfRule type="cellIs" dxfId="533" priority="539" stopIfTrue="1" operator="equal">
      <formula>0</formula>
    </cfRule>
  </conditionalFormatting>
  <conditionalFormatting sqref="AP557">
    <cfRule type="cellIs" dxfId="532" priority="531" stopIfTrue="1" operator="equal">
      <formula>0</formula>
    </cfRule>
    <cfRule type="cellIs" dxfId="531" priority="532" stopIfTrue="1" operator="equal">
      <formula>0</formula>
    </cfRule>
    <cfRule type="cellIs" dxfId="530" priority="533" stopIfTrue="1" operator="equal">
      <formula>0</formula>
    </cfRule>
  </conditionalFormatting>
  <conditionalFormatting sqref="AP628">
    <cfRule type="cellIs" dxfId="529" priority="528" stopIfTrue="1" operator="equal">
      <formula>0</formula>
    </cfRule>
    <cfRule type="cellIs" dxfId="528" priority="529" stopIfTrue="1" operator="equal">
      <formula>0</formula>
    </cfRule>
    <cfRule type="cellIs" dxfId="527" priority="530" stopIfTrue="1" operator="equal">
      <formula>0</formula>
    </cfRule>
  </conditionalFormatting>
  <conditionalFormatting sqref="AP635">
    <cfRule type="cellIs" dxfId="526" priority="525" stopIfTrue="1" operator="equal">
      <formula>0</formula>
    </cfRule>
    <cfRule type="cellIs" dxfId="525" priority="526" stopIfTrue="1" operator="equal">
      <formula>0</formula>
    </cfRule>
    <cfRule type="cellIs" dxfId="524" priority="527" stopIfTrue="1" operator="equal">
      <formula>0</formula>
    </cfRule>
  </conditionalFormatting>
  <conditionalFormatting sqref="AP639">
    <cfRule type="cellIs" dxfId="523" priority="522" stopIfTrue="1" operator="equal">
      <formula>0</formula>
    </cfRule>
    <cfRule type="cellIs" dxfId="522" priority="523" stopIfTrue="1" operator="equal">
      <formula>0</formula>
    </cfRule>
    <cfRule type="cellIs" dxfId="521" priority="524" stopIfTrue="1" operator="equal">
      <formula>0</formula>
    </cfRule>
  </conditionalFormatting>
  <conditionalFormatting sqref="AP644">
    <cfRule type="cellIs" dxfId="520" priority="519" stopIfTrue="1" operator="equal">
      <formula>0</formula>
    </cfRule>
    <cfRule type="cellIs" dxfId="519" priority="520" stopIfTrue="1" operator="equal">
      <formula>0</formula>
    </cfRule>
    <cfRule type="cellIs" dxfId="518" priority="521" stopIfTrue="1" operator="equal">
      <formula>0</formula>
    </cfRule>
  </conditionalFormatting>
  <conditionalFormatting sqref="AP645">
    <cfRule type="cellIs" dxfId="517" priority="516" stopIfTrue="1" operator="equal">
      <formula>0</formula>
    </cfRule>
    <cfRule type="cellIs" dxfId="516" priority="517" stopIfTrue="1" operator="equal">
      <formula>0</formula>
    </cfRule>
    <cfRule type="cellIs" dxfId="515" priority="518" stopIfTrue="1" operator="equal">
      <formula>0</formula>
    </cfRule>
  </conditionalFormatting>
  <conditionalFormatting sqref="AP67">
    <cfRule type="cellIs" dxfId="514" priority="511" stopIfTrue="1" operator="equal">
      <formula>0</formula>
    </cfRule>
    <cfRule type="cellIs" dxfId="513" priority="512" stopIfTrue="1" operator="between">
      <formula>-0.0001</formula>
      <formula>0.0001</formula>
    </cfRule>
  </conditionalFormatting>
  <conditionalFormatting sqref="AP67">
    <cfRule type="cellIs" dxfId="512" priority="513" stopIfTrue="1" operator="equal">
      <formula>0</formula>
    </cfRule>
    <cfRule type="cellIs" dxfId="511" priority="514" stopIfTrue="1" operator="equal">
      <formula>0</formula>
    </cfRule>
    <cfRule type="cellIs" dxfId="510" priority="515" stopIfTrue="1" operator="equal">
      <formula>0</formula>
    </cfRule>
  </conditionalFormatting>
  <conditionalFormatting sqref="AP68">
    <cfRule type="cellIs" dxfId="509" priority="508" stopIfTrue="1" operator="equal">
      <formula>0</formula>
    </cfRule>
    <cfRule type="cellIs" dxfId="508" priority="509" stopIfTrue="1" operator="equal">
      <formula>0</formula>
    </cfRule>
    <cfRule type="cellIs" dxfId="507" priority="510" stopIfTrue="1" operator="equal">
      <formula>0</formula>
    </cfRule>
  </conditionalFormatting>
  <conditionalFormatting sqref="C587">
    <cfRule type="cellIs" dxfId="506" priority="304" stopIfTrue="1" operator="equal">
      <formula>0</formula>
    </cfRule>
    <cfRule type="cellIs" dxfId="505" priority="305" stopIfTrue="1" operator="equal">
      <formula>0</formula>
    </cfRule>
    <cfRule type="cellIs" dxfId="504" priority="306" stopIfTrue="1" operator="equal">
      <formula>0</formula>
    </cfRule>
  </conditionalFormatting>
  <conditionalFormatting sqref="AP84">
    <cfRule type="cellIs" dxfId="503" priority="505" stopIfTrue="1" operator="equal">
      <formula>0</formula>
    </cfRule>
    <cfRule type="cellIs" dxfId="502" priority="506" stopIfTrue="1" operator="equal">
      <formula>0</formula>
    </cfRule>
    <cfRule type="cellIs" dxfId="501" priority="507" stopIfTrue="1" operator="equal">
      <formula>0</formula>
    </cfRule>
  </conditionalFormatting>
  <conditionalFormatting sqref="AP88">
    <cfRule type="cellIs" dxfId="500" priority="502" stopIfTrue="1" operator="equal">
      <formula>0</formula>
    </cfRule>
    <cfRule type="cellIs" dxfId="499" priority="503" stopIfTrue="1" operator="equal">
      <formula>0</formula>
    </cfRule>
    <cfRule type="cellIs" dxfId="498" priority="504" stopIfTrue="1" operator="equal">
      <formula>0</formula>
    </cfRule>
  </conditionalFormatting>
  <conditionalFormatting sqref="AP104">
    <cfRule type="cellIs" dxfId="497" priority="499" stopIfTrue="1" operator="equal">
      <formula>0</formula>
    </cfRule>
    <cfRule type="cellIs" dxfId="496" priority="500" stopIfTrue="1" operator="equal">
      <formula>0</formula>
    </cfRule>
    <cfRule type="cellIs" dxfId="495" priority="501" stopIfTrue="1" operator="equal">
      <formula>0</formula>
    </cfRule>
  </conditionalFormatting>
  <conditionalFormatting sqref="AP246">
    <cfRule type="cellIs" dxfId="494" priority="496" stopIfTrue="1" operator="equal">
      <formula>0</formula>
    </cfRule>
    <cfRule type="cellIs" dxfId="493" priority="497" stopIfTrue="1" operator="equal">
      <formula>0</formula>
    </cfRule>
    <cfRule type="cellIs" dxfId="492" priority="498" stopIfTrue="1" operator="equal">
      <formula>0</formula>
    </cfRule>
  </conditionalFormatting>
  <conditionalFormatting sqref="AP64">
    <cfRule type="cellIs" dxfId="491" priority="493" stopIfTrue="1" operator="equal">
      <formula>0</formula>
    </cfRule>
    <cfRule type="cellIs" dxfId="490" priority="494" stopIfTrue="1" operator="equal">
      <formula>0</formula>
    </cfRule>
    <cfRule type="cellIs" dxfId="489" priority="495" stopIfTrue="1" operator="equal">
      <formula>0</formula>
    </cfRule>
  </conditionalFormatting>
  <conditionalFormatting sqref="AT347">
    <cfRule type="cellIs" dxfId="488" priority="490" stopIfTrue="1" operator="equal">
      <formula>0</formula>
    </cfRule>
    <cfRule type="cellIs" dxfId="487" priority="491" stopIfTrue="1" operator="equal">
      <formula>0</formula>
    </cfRule>
    <cfRule type="cellIs" dxfId="486" priority="492" stopIfTrue="1" operator="equal">
      <formula>0</formula>
    </cfRule>
  </conditionalFormatting>
  <conditionalFormatting sqref="AT643">
    <cfRule type="cellIs" dxfId="485" priority="487" stopIfTrue="1" operator="equal">
      <formula>0</formula>
    </cfRule>
    <cfRule type="cellIs" dxfId="484" priority="488" stopIfTrue="1" operator="equal">
      <formula>0</formula>
    </cfRule>
    <cfRule type="cellIs" dxfId="483" priority="489" stopIfTrue="1" operator="equal">
      <formula>0</formula>
    </cfRule>
  </conditionalFormatting>
  <conditionalFormatting sqref="AT14">
    <cfRule type="cellIs" dxfId="482" priority="484" stopIfTrue="1" operator="equal">
      <formula>0</formula>
    </cfRule>
    <cfRule type="cellIs" dxfId="481" priority="485" stopIfTrue="1" operator="equal">
      <formula>0</formula>
    </cfRule>
    <cfRule type="cellIs" dxfId="480" priority="486" stopIfTrue="1" operator="equal">
      <formula>0</formula>
    </cfRule>
  </conditionalFormatting>
  <conditionalFormatting sqref="AT17">
    <cfRule type="cellIs" dxfId="479" priority="481" stopIfTrue="1" operator="equal">
      <formula>0</formula>
    </cfRule>
    <cfRule type="cellIs" dxfId="478" priority="482" stopIfTrue="1" operator="equal">
      <formula>0</formula>
    </cfRule>
    <cfRule type="cellIs" dxfId="477" priority="483" stopIfTrue="1" operator="equal">
      <formula>0</formula>
    </cfRule>
  </conditionalFormatting>
  <conditionalFormatting sqref="AT80">
    <cfRule type="cellIs" dxfId="476" priority="478" stopIfTrue="1" operator="equal">
      <formula>0</formula>
    </cfRule>
    <cfRule type="cellIs" dxfId="475" priority="479" stopIfTrue="1" operator="equal">
      <formula>0</formula>
    </cfRule>
    <cfRule type="cellIs" dxfId="474" priority="480" stopIfTrue="1" operator="equal">
      <formula>0</formula>
    </cfRule>
  </conditionalFormatting>
  <conditionalFormatting sqref="AT81">
    <cfRule type="cellIs" dxfId="473" priority="475" stopIfTrue="1" operator="equal">
      <formula>0</formula>
    </cfRule>
    <cfRule type="cellIs" dxfId="472" priority="476" stopIfTrue="1" operator="equal">
      <formula>0</formula>
    </cfRule>
    <cfRule type="cellIs" dxfId="471" priority="477" stopIfTrue="1" operator="equal">
      <formula>0</formula>
    </cfRule>
  </conditionalFormatting>
  <conditionalFormatting sqref="AT106">
    <cfRule type="cellIs" dxfId="470" priority="472" stopIfTrue="1" operator="equal">
      <formula>0</formula>
    </cfRule>
    <cfRule type="cellIs" dxfId="469" priority="473" stopIfTrue="1" operator="equal">
      <formula>0</formula>
    </cfRule>
    <cfRule type="cellIs" dxfId="468" priority="474" stopIfTrue="1" operator="equal">
      <formula>0</formula>
    </cfRule>
  </conditionalFormatting>
  <conditionalFormatting sqref="AT129">
    <cfRule type="cellIs" dxfId="467" priority="469" stopIfTrue="1" operator="equal">
      <formula>0</formula>
    </cfRule>
    <cfRule type="cellIs" dxfId="466" priority="470" stopIfTrue="1" operator="equal">
      <formula>0</formula>
    </cfRule>
    <cfRule type="cellIs" dxfId="465" priority="471" stopIfTrue="1" operator="equal">
      <formula>0</formula>
    </cfRule>
  </conditionalFormatting>
  <conditionalFormatting sqref="AT134">
    <cfRule type="cellIs" dxfId="464" priority="466" stopIfTrue="1" operator="equal">
      <formula>0</formula>
    </cfRule>
    <cfRule type="cellIs" dxfId="463" priority="467" stopIfTrue="1" operator="equal">
      <formula>0</formula>
    </cfRule>
    <cfRule type="cellIs" dxfId="462" priority="468" stopIfTrue="1" operator="equal">
      <formula>0</formula>
    </cfRule>
  </conditionalFormatting>
  <conditionalFormatting sqref="AT153">
    <cfRule type="cellIs" dxfId="461" priority="463" stopIfTrue="1" operator="equal">
      <formula>0</formula>
    </cfRule>
    <cfRule type="cellIs" dxfId="460" priority="464" stopIfTrue="1" operator="equal">
      <formula>0</formula>
    </cfRule>
    <cfRule type="cellIs" dxfId="459" priority="465" stopIfTrue="1" operator="equal">
      <formula>0</formula>
    </cfRule>
  </conditionalFormatting>
  <conditionalFormatting sqref="AT155">
    <cfRule type="cellIs" dxfId="458" priority="460" stopIfTrue="1" operator="equal">
      <formula>0</formula>
    </cfRule>
    <cfRule type="cellIs" dxfId="457" priority="461" stopIfTrue="1" operator="equal">
      <formula>0</formula>
    </cfRule>
    <cfRule type="cellIs" dxfId="456" priority="462" stopIfTrue="1" operator="equal">
      <formula>0</formula>
    </cfRule>
  </conditionalFormatting>
  <conditionalFormatting sqref="AT172">
    <cfRule type="cellIs" dxfId="455" priority="457" stopIfTrue="1" operator="equal">
      <formula>0</formula>
    </cfRule>
    <cfRule type="cellIs" dxfId="454" priority="458" stopIfTrue="1" operator="equal">
      <formula>0</formula>
    </cfRule>
    <cfRule type="cellIs" dxfId="453" priority="459" stopIfTrue="1" operator="equal">
      <formula>0</formula>
    </cfRule>
  </conditionalFormatting>
  <conditionalFormatting sqref="AT549">
    <cfRule type="cellIs" dxfId="452" priority="406" stopIfTrue="1" operator="equal">
      <formula>0</formula>
    </cfRule>
    <cfRule type="cellIs" dxfId="451" priority="407" stopIfTrue="1" operator="equal">
      <formula>0</formula>
    </cfRule>
    <cfRule type="cellIs" dxfId="450" priority="408" stopIfTrue="1" operator="equal">
      <formula>0</formula>
    </cfRule>
  </conditionalFormatting>
  <conditionalFormatting sqref="AT304">
    <cfRule type="cellIs" dxfId="449" priority="454" stopIfTrue="1" operator="equal">
      <formula>0</formula>
    </cfRule>
    <cfRule type="cellIs" dxfId="448" priority="455" stopIfTrue="1" operator="equal">
      <formula>0</formula>
    </cfRule>
    <cfRule type="cellIs" dxfId="447" priority="456" stopIfTrue="1" operator="equal">
      <formula>0</formula>
    </cfRule>
  </conditionalFormatting>
  <conditionalFormatting sqref="AT317">
    <cfRule type="cellIs" dxfId="446" priority="451" stopIfTrue="1" operator="equal">
      <formula>0</formula>
    </cfRule>
    <cfRule type="cellIs" dxfId="445" priority="452" stopIfTrue="1" operator="equal">
      <formula>0</formula>
    </cfRule>
    <cfRule type="cellIs" dxfId="444" priority="453" stopIfTrue="1" operator="equal">
      <formula>0</formula>
    </cfRule>
  </conditionalFormatting>
  <conditionalFormatting sqref="AT350">
    <cfRule type="cellIs" dxfId="443" priority="448" stopIfTrue="1" operator="equal">
      <formula>0</formula>
    </cfRule>
    <cfRule type="cellIs" dxfId="442" priority="449" stopIfTrue="1" operator="equal">
      <formula>0</formula>
    </cfRule>
    <cfRule type="cellIs" dxfId="441" priority="450" stopIfTrue="1" operator="equal">
      <formula>0</formula>
    </cfRule>
  </conditionalFormatting>
  <conditionalFormatting sqref="AT364">
    <cfRule type="cellIs" dxfId="440" priority="445" stopIfTrue="1" operator="equal">
      <formula>0</formula>
    </cfRule>
    <cfRule type="cellIs" dxfId="439" priority="446" stopIfTrue="1" operator="equal">
      <formula>0</formula>
    </cfRule>
    <cfRule type="cellIs" dxfId="438" priority="447" stopIfTrue="1" operator="equal">
      <formula>0</formula>
    </cfRule>
  </conditionalFormatting>
  <conditionalFormatting sqref="AT371">
    <cfRule type="cellIs" dxfId="437" priority="442" stopIfTrue="1" operator="equal">
      <formula>0</formula>
    </cfRule>
    <cfRule type="cellIs" dxfId="436" priority="443" stopIfTrue="1" operator="equal">
      <formula>0</formula>
    </cfRule>
    <cfRule type="cellIs" dxfId="435" priority="444" stopIfTrue="1" operator="equal">
      <formula>0</formula>
    </cfRule>
  </conditionalFormatting>
  <conditionalFormatting sqref="AT401">
    <cfRule type="cellIs" dxfId="434" priority="439" stopIfTrue="1" operator="equal">
      <formula>0</formula>
    </cfRule>
    <cfRule type="cellIs" dxfId="433" priority="440" stopIfTrue="1" operator="equal">
      <formula>0</formula>
    </cfRule>
    <cfRule type="cellIs" dxfId="432" priority="441" stopIfTrue="1" operator="equal">
      <formula>0</formula>
    </cfRule>
  </conditionalFormatting>
  <conditionalFormatting sqref="AT408">
    <cfRule type="cellIs" dxfId="431" priority="436" stopIfTrue="1" operator="equal">
      <formula>0</formula>
    </cfRule>
    <cfRule type="cellIs" dxfId="430" priority="437" stopIfTrue="1" operator="equal">
      <formula>0</formula>
    </cfRule>
    <cfRule type="cellIs" dxfId="429" priority="438" stopIfTrue="1" operator="equal">
      <formula>0</formula>
    </cfRule>
  </conditionalFormatting>
  <conditionalFormatting sqref="AT437">
    <cfRule type="cellIs" dxfId="428" priority="433" stopIfTrue="1" operator="equal">
      <formula>0</formula>
    </cfRule>
    <cfRule type="cellIs" dxfId="427" priority="434" stopIfTrue="1" operator="equal">
      <formula>0</formula>
    </cfRule>
    <cfRule type="cellIs" dxfId="426" priority="435" stopIfTrue="1" operator="equal">
      <formula>0</formula>
    </cfRule>
  </conditionalFormatting>
  <conditionalFormatting sqref="AT441">
    <cfRule type="cellIs" dxfId="425" priority="430" stopIfTrue="1" operator="equal">
      <formula>0</formula>
    </cfRule>
    <cfRule type="cellIs" dxfId="424" priority="431" stopIfTrue="1" operator="equal">
      <formula>0</formula>
    </cfRule>
    <cfRule type="cellIs" dxfId="423" priority="432" stopIfTrue="1" operator="equal">
      <formula>0</formula>
    </cfRule>
  </conditionalFormatting>
  <conditionalFormatting sqref="AT452">
    <cfRule type="cellIs" dxfId="422" priority="427" stopIfTrue="1" operator="equal">
      <formula>0</formula>
    </cfRule>
    <cfRule type="cellIs" dxfId="421" priority="428" stopIfTrue="1" operator="equal">
      <formula>0</formula>
    </cfRule>
    <cfRule type="cellIs" dxfId="420" priority="429" stopIfTrue="1" operator="equal">
      <formula>0</formula>
    </cfRule>
  </conditionalFormatting>
  <conditionalFormatting sqref="AT465">
    <cfRule type="cellIs" dxfId="419" priority="424" stopIfTrue="1" operator="equal">
      <formula>0</formula>
    </cfRule>
    <cfRule type="cellIs" dxfId="418" priority="425" stopIfTrue="1" operator="equal">
      <formula>0</formula>
    </cfRule>
    <cfRule type="cellIs" dxfId="417" priority="426" stopIfTrue="1" operator="equal">
      <formula>0</formula>
    </cfRule>
  </conditionalFormatting>
  <conditionalFormatting sqref="AT506">
    <cfRule type="cellIs" dxfId="416" priority="421" stopIfTrue="1" operator="equal">
      <formula>0</formula>
    </cfRule>
    <cfRule type="cellIs" dxfId="415" priority="422" stopIfTrue="1" operator="equal">
      <formula>0</formula>
    </cfRule>
    <cfRule type="cellIs" dxfId="414" priority="423" stopIfTrue="1" operator="equal">
      <formula>0</formula>
    </cfRule>
  </conditionalFormatting>
  <conditionalFormatting sqref="AT507">
    <cfRule type="cellIs" dxfId="413" priority="418" stopIfTrue="1" operator="equal">
      <formula>0</formula>
    </cfRule>
    <cfRule type="cellIs" dxfId="412" priority="419" stopIfTrue="1" operator="equal">
      <formula>0</formula>
    </cfRule>
    <cfRule type="cellIs" dxfId="411" priority="420" stopIfTrue="1" operator="equal">
      <formula>0</formula>
    </cfRule>
  </conditionalFormatting>
  <conditionalFormatting sqref="AT514">
    <cfRule type="cellIs" dxfId="410" priority="415" stopIfTrue="1" operator="equal">
      <formula>0</formula>
    </cfRule>
    <cfRule type="cellIs" dxfId="409" priority="416" stopIfTrue="1" operator="equal">
      <formula>0</formula>
    </cfRule>
    <cfRule type="cellIs" dxfId="408" priority="417" stopIfTrue="1" operator="equal">
      <formula>0</formula>
    </cfRule>
  </conditionalFormatting>
  <conditionalFormatting sqref="AT531">
    <cfRule type="cellIs" dxfId="407" priority="412" stopIfTrue="1" operator="equal">
      <formula>0</formula>
    </cfRule>
    <cfRule type="cellIs" dxfId="406" priority="413" stopIfTrue="1" operator="equal">
      <formula>0</formula>
    </cfRule>
    <cfRule type="cellIs" dxfId="405" priority="414" stopIfTrue="1" operator="equal">
      <formula>0</formula>
    </cfRule>
  </conditionalFormatting>
  <conditionalFormatting sqref="AT539">
    <cfRule type="cellIs" dxfId="404" priority="409" stopIfTrue="1" operator="equal">
      <formula>0</formula>
    </cfRule>
    <cfRule type="cellIs" dxfId="403" priority="410" stopIfTrue="1" operator="equal">
      <formula>0</formula>
    </cfRule>
    <cfRule type="cellIs" dxfId="402" priority="411" stopIfTrue="1" operator="equal">
      <formula>0</formula>
    </cfRule>
  </conditionalFormatting>
  <conditionalFormatting sqref="O605 L605">
    <cfRule type="cellIs" dxfId="401" priority="236" stopIfTrue="1" operator="equal">
      <formula>0</formula>
    </cfRule>
    <cfRule type="cellIs" dxfId="400" priority="237" stopIfTrue="1" operator="equal">
      <formula>0</formula>
    </cfRule>
    <cfRule type="cellIs" dxfId="399" priority="238" stopIfTrue="1" operator="equal">
      <formula>0</formula>
    </cfRule>
  </conditionalFormatting>
  <conditionalFormatting sqref="L606">
    <cfRule type="cellIs" dxfId="398" priority="233" stopIfTrue="1" operator="equal">
      <formula>0</formula>
    </cfRule>
    <cfRule type="cellIs" dxfId="397" priority="234" stopIfTrue="1" operator="equal">
      <formula>0</formula>
    </cfRule>
    <cfRule type="cellIs" dxfId="396" priority="235" stopIfTrue="1" operator="equal">
      <formula>0</formula>
    </cfRule>
  </conditionalFormatting>
  <conditionalFormatting sqref="AT642">
    <cfRule type="cellIs" dxfId="395" priority="403" stopIfTrue="1" operator="equal">
      <formula>0</formula>
    </cfRule>
    <cfRule type="cellIs" dxfId="394" priority="404" stopIfTrue="1" operator="equal">
      <formula>0</formula>
    </cfRule>
    <cfRule type="cellIs" dxfId="393" priority="405" stopIfTrue="1" operator="equal">
      <formula>0</formula>
    </cfRule>
  </conditionalFormatting>
  <conditionalFormatting sqref="AT644">
    <cfRule type="cellIs" dxfId="392" priority="400" stopIfTrue="1" operator="equal">
      <formula>0</formula>
    </cfRule>
    <cfRule type="cellIs" dxfId="391" priority="401" stopIfTrue="1" operator="equal">
      <formula>0</formula>
    </cfRule>
    <cfRule type="cellIs" dxfId="390" priority="402" stopIfTrue="1" operator="equal">
      <formula>0</formula>
    </cfRule>
  </conditionalFormatting>
  <conditionalFormatting sqref="E71">
    <cfRule type="cellIs" dxfId="389" priority="394" stopIfTrue="1" operator="equal">
      <formula>0</formula>
    </cfRule>
    <cfRule type="cellIs" dxfId="388" priority="395" stopIfTrue="1" operator="equal">
      <formula>0</formula>
    </cfRule>
    <cfRule type="cellIs" dxfId="387" priority="396" stopIfTrue="1" operator="equal">
      <formula>0</formula>
    </cfRule>
  </conditionalFormatting>
  <conditionalFormatting sqref="F71 C71">
    <cfRule type="cellIs" dxfId="386" priority="389" stopIfTrue="1" operator="equal">
      <formula>0</formula>
    </cfRule>
    <cfRule type="cellIs" dxfId="385" priority="390" stopIfTrue="1" operator="equal">
      <formula>0</formula>
    </cfRule>
    <cfRule type="cellIs" dxfId="384" priority="391" stopIfTrue="1" operator="equal">
      <formula>0</formula>
    </cfRule>
  </conditionalFormatting>
  <conditionalFormatting sqref="F71 C71">
    <cfRule type="cellIs" dxfId="383" priority="387" stopIfTrue="1" operator="equal">
      <formula>0</formula>
    </cfRule>
    <cfRule type="cellIs" dxfId="382" priority="388" stopIfTrue="1" operator="between">
      <formula>-0.0001</formula>
      <formula>0.0001</formula>
    </cfRule>
  </conditionalFormatting>
  <conditionalFormatting sqref="L71">
    <cfRule type="cellIs" dxfId="381" priority="397" stopIfTrue="1" operator="equal">
      <formula>0</formula>
    </cfRule>
    <cfRule type="cellIs" dxfId="380" priority="398" stopIfTrue="1" operator="equal">
      <formula>0</formula>
    </cfRule>
    <cfRule type="cellIs" dxfId="379" priority="399" stopIfTrue="1" operator="equal">
      <formula>0</formula>
    </cfRule>
  </conditionalFormatting>
  <conditionalFormatting sqref="E71">
    <cfRule type="cellIs" dxfId="378" priority="392" stopIfTrue="1" operator="equal">
      <formula>0</formula>
    </cfRule>
    <cfRule type="cellIs" dxfId="377" priority="393" stopIfTrue="1" operator="between">
      <formula>-0.0001</formula>
      <formula>0.0001</formula>
    </cfRule>
  </conditionalFormatting>
  <conditionalFormatting sqref="G71">
    <cfRule type="cellIs" dxfId="376" priority="383" stopIfTrue="1" operator="equal">
      <formula>0</formula>
    </cfRule>
    <cfRule type="cellIs" dxfId="375" priority="384" stopIfTrue="1" operator="equal">
      <formula>0</formula>
    </cfRule>
    <cfRule type="cellIs" dxfId="374" priority="385" stopIfTrue="1" operator="equal">
      <formula>0</formula>
    </cfRule>
  </conditionalFormatting>
  <conditionalFormatting sqref="G71">
    <cfRule type="cellIs" dxfId="373" priority="381" stopIfTrue="1" operator="equal">
      <formula>0</formula>
    </cfRule>
    <cfRule type="cellIs" dxfId="372" priority="382" stopIfTrue="1" operator="between">
      <formula>-0.0001</formula>
      <formula>0.0001</formula>
    </cfRule>
  </conditionalFormatting>
  <conditionalFormatting sqref="C71">
    <cfRule type="cellIs" dxfId="371" priority="386" stopIfTrue="1" operator="equal">
      <formula>0</formula>
    </cfRule>
  </conditionalFormatting>
  <conditionalFormatting sqref="AN71:AO71">
    <cfRule type="cellIs" dxfId="370" priority="376" stopIfTrue="1" operator="equal">
      <formula>0</formula>
    </cfRule>
    <cfRule type="cellIs" dxfId="369" priority="377" stopIfTrue="1" operator="between">
      <formula>-0.0001</formula>
      <formula>0.0001</formula>
    </cfRule>
  </conditionalFormatting>
  <conditionalFormatting sqref="AN71:AO71">
    <cfRule type="cellIs" dxfId="368" priority="378" stopIfTrue="1" operator="equal">
      <formula>0</formula>
    </cfRule>
    <cfRule type="cellIs" dxfId="367" priority="379" stopIfTrue="1" operator="equal">
      <formula>0</formula>
    </cfRule>
    <cfRule type="cellIs" dxfId="366" priority="380" stopIfTrue="1" operator="equal">
      <formula>0</formula>
    </cfRule>
  </conditionalFormatting>
  <conditionalFormatting sqref="AP71">
    <cfRule type="cellIs" dxfId="365" priority="373" stopIfTrue="1" operator="equal">
      <formula>0</formula>
    </cfRule>
    <cfRule type="cellIs" dxfId="364" priority="374" stopIfTrue="1" operator="equal">
      <formula>0</formula>
    </cfRule>
    <cfRule type="cellIs" dxfId="363" priority="375" stopIfTrue="1" operator="equal">
      <formula>0</formula>
    </cfRule>
  </conditionalFormatting>
  <conditionalFormatting sqref="AP71">
    <cfRule type="cellIs" dxfId="362" priority="371" stopIfTrue="1" operator="equal">
      <formula>0</formula>
    </cfRule>
    <cfRule type="cellIs" dxfId="361" priority="372" stopIfTrue="1" operator="between">
      <formula>-0.0001</formula>
      <formula>0.0001</formula>
    </cfRule>
  </conditionalFormatting>
  <conditionalFormatting sqref="AT651">
    <cfRule type="cellIs" dxfId="360" priority="368" stopIfTrue="1" operator="equal">
      <formula>0</formula>
    </cfRule>
    <cfRule type="cellIs" dxfId="359" priority="369" stopIfTrue="1" operator="equal">
      <formula>0</formula>
    </cfRule>
    <cfRule type="cellIs" dxfId="358" priority="370" stopIfTrue="1" operator="equal">
      <formula>0</formula>
    </cfRule>
  </conditionalFormatting>
  <conditionalFormatting sqref="D572:E572 E570:F570">
    <cfRule type="cellIs" dxfId="357" priority="365" stopIfTrue="1" operator="equal">
      <formula>0</formula>
    </cfRule>
    <cfRule type="cellIs" dxfId="356" priority="366" stopIfTrue="1" operator="equal">
      <formula>0</formula>
    </cfRule>
    <cfRule type="cellIs" dxfId="355" priority="367" stopIfTrue="1" operator="equal">
      <formula>0</formula>
    </cfRule>
  </conditionalFormatting>
  <conditionalFormatting sqref="G570">
    <cfRule type="cellIs" dxfId="354" priority="347" stopIfTrue="1" operator="equal">
      <formula>0</formula>
    </cfRule>
    <cfRule type="cellIs" dxfId="353" priority="348" stopIfTrue="1" operator="between">
      <formula>-0.0001</formula>
      <formula>0.0001</formula>
    </cfRule>
  </conditionalFormatting>
  <conditionalFormatting sqref="L570">
    <cfRule type="cellIs" dxfId="352" priority="362" stopIfTrue="1" operator="equal">
      <formula>0</formula>
    </cfRule>
    <cfRule type="cellIs" dxfId="351" priority="363" stopIfTrue="1" operator="equal">
      <formula>0</formula>
    </cfRule>
    <cfRule type="cellIs" dxfId="350" priority="364" stopIfTrue="1" operator="equal">
      <formula>0</formula>
    </cfRule>
  </conditionalFormatting>
  <conditionalFormatting sqref="AN570:AO570">
    <cfRule type="cellIs" dxfId="349" priority="359" stopIfTrue="1" operator="equal">
      <formula>0</formula>
    </cfRule>
    <cfRule type="cellIs" dxfId="348" priority="360" stopIfTrue="1" operator="equal">
      <formula>0</formula>
    </cfRule>
    <cfRule type="cellIs" dxfId="347" priority="361" stopIfTrue="1" operator="equal">
      <formula>0</formula>
    </cfRule>
  </conditionalFormatting>
  <conditionalFormatting sqref="AN570:AO570">
    <cfRule type="cellIs" dxfId="346" priority="357" stopIfTrue="1" operator="equal">
      <formula>0</formula>
    </cfRule>
    <cfRule type="cellIs" dxfId="345" priority="358" stopIfTrue="1" operator="between">
      <formula>-0.0001</formula>
      <formula>0.0001</formula>
    </cfRule>
  </conditionalFormatting>
  <conditionalFormatting sqref="E570">
    <cfRule type="cellIs" dxfId="344" priority="355" stopIfTrue="1" operator="equal">
      <formula>0</formula>
    </cfRule>
    <cfRule type="cellIs" dxfId="343" priority="356" stopIfTrue="1" operator="between">
      <formula>-0.0001</formula>
      <formula>0.0001</formula>
    </cfRule>
  </conditionalFormatting>
  <conditionalFormatting sqref="G570">
    <cfRule type="cellIs" dxfId="342" priority="349" stopIfTrue="1" operator="equal">
      <formula>0</formula>
    </cfRule>
    <cfRule type="cellIs" dxfId="341" priority="350" stopIfTrue="1" operator="equal">
      <formula>0</formula>
    </cfRule>
    <cfRule type="cellIs" dxfId="340" priority="351" stopIfTrue="1" operator="equal">
      <formula>0</formula>
    </cfRule>
  </conditionalFormatting>
  <conditionalFormatting sqref="C570:D570">
    <cfRule type="cellIs" dxfId="339" priority="352" stopIfTrue="1" operator="equal">
      <formula>0</formula>
    </cfRule>
    <cfRule type="cellIs" dxfId="338" priority="353" stopIfTrue="1" operator="equal">
      <formula>0</formula>
    </cfRule>
    <cfRule type="cellIs" dxfId="337" priority="354" stopIfTrue="1" operator="equal">
      <formula>0</formula>
    </cfRule>
  </conditionalFormatting>
  <conditionalFormatting sqref="C619:D619 C620:G622 L620:L622 S605:T605 B603:B606 L604 G600:G601 E599:E601 C591:D591 L591 E589:G591 S589:AO590 L588:P590 S588:AM588 C588:G588 F587:G587 L586:P586 C586:G586 S586:AM586 L576:L577 S574:T574 L574 C574:G577 D573:G573 L572 F572 C572 E603:E606 G603:G606">
    <cfRule type="cellIs" dxfId="336" priority="344" stopIfTrue="1" operator="equal">
      <formula>0</formula>
    </cfRule>
    <cfRule type="cellIs" dxfId="335" priority="345" stopIfTrue="1" operator="equal">
      <formula>0</formula>
    </cfRule>
    <cfRule type="cellIs" dxfId="334" priority="346" stopIfTrue="1" operator="equal">
      <formula>0</formula>
    </cfRule>
  </conditionalFormatting>
  <conditionalFormatting sqref="F591 C591 C588:D588 F588 C586:D586 F572 C572">
    <cfRule type="cellIs" dxfId="333" priority="342" stopIfTrue="1" operator="equal">
      <formula>0</formula>
    </cfRule>
    <cfRule type="cellIs" dxfId="332" priority="343" stopIfTrue="1" operator="between">
      <formula>-0.0001</formula>
      <formula>0.0001</formula>
    </cfRule>
  </conditionalFormatting>
  <conditionalFormatting sqref="E572">
    <cfRule type="cellIs" dxfId="331" priority="340" stopIfTrue="1" operator="equal">
      <formula>0</formula>
    </cfRule>
    <cfRule type="cellIs" dxfId="330" priority="341" stopIfTrue="1" operator="between">
      <formula>-0.0001</formula>
      <formula>0.0001</formula>
    </cfRule>
  </conditionalFormatting>
  <conditionalFormatting sqref="C586:D586 C572">
    <cfRule type="cellIs" dxfId="329" priority="339" stopIfTrue="1" operator="equal">
      <formula>0</formula>
    </cfRule>
  </conditionalFormatting>
  <conditionalFormatting sqref="D573">
    <cfRule type="cellIs" dxfId="328" priority="338" stopIfTrue="1" operator="equal">
      <formula>0</formula>
    </cfRule>
  </conditionalFormatting>
  <conditionalFormatting sqref="M573">
    <cfRule type="cellIs" dxfId="327" priority="335" stopIfTrue="1" operator="equal">
      <formula>0</formula>
    </cfRule>
    <cfRule type="cellIs" dxfId="326" priority="336" stopIfTrue="1" operator="equal">
      <formula>0</formula>
    </cfRule>
    <cfRule type="cellIs" dxfId="325" priority="337" stopIfTrue="1" operator="equal">
      <formula>0</formula>
    </cfRule>
  </conditionalFormatting>
  <conditionalFormatting sqref="F573 D573">
    <cfRule type="cellIs" dxfId="324" priority="333" stopIfTrue="1" operator="equal">
      <formula>0</formula>
    </cfRule>
    <cfRule type="cellIs" dxfId="323" priority="334" stopIfTrue="1" operator="between">
      <formula>-0.0001</formula>
      <formula>0.0001</formula>
    </cfRule>
  </conditionalFormatting>
  <conditionalFormatting sqref="C573">
    <cfRule type="cellIs" dxfId="322" priority="332" stopIfTrue="1" operator="equal">
      <formula>0</formula>
    </cfRule>
  </conditionalFormatting>
  <conditionalFormatting sqref="C573">
    <cfRule type="cellIs" dxfId="321" priority="329" stopIfTrue="1" operator="equal">
      <formula>0</formula>
    </cfRule>
    <cfRule type="cellIs" dxfId="320" priority="330" stopIfTrue="1" operator="equal">
      <formula>0</formula>
    </cfRule>
    <cfRule type="cellIs" dxfId="319" priority="331" stopIfTrue="1" operator="equal">
      <formula>0</formula>
    </cfRule>
  </conditionalFormatting>
  <conditionalFormatting sqref="C573">
    <cfRule type="cellIs" dxfId="318" priority="327" stopIfTrue="1" operator="equal">
      <formula>0</formula>
    </cfRule>
    <cfRule type="cellIs" dxfId="317" priority="328" stopIfTrue="1" operator="between">
      <formula>-0.0001</formula>
      <formula>0.0001</formula>
    </cfRule>
  </conditionalFormatting>
  <conditionalFormatting sqref="D574">
    <cfRule type="cellIs" dxfId="316" priority="326" stopIfTrue="1" operator="equal">
      <formula>0</formula>
    </cfRule>
  </conditionalFormatting>
  <conditionalFormatting sqref="F574 C574:D574">
    <cfRule type="cellIs" dxfId="315" priority="324" stopIfTrue="1" operator="equal">
      <formula>0</formula>
    </cfRule>
    <cfRule type="cellIs" dxfId="314" priority="325" stopIfTrue="1" operator="between">
      <formula>-0.0001</formula>
      <formula>0.0001</formula>
    </cfRule>
  </conditionalFormatting>
  <conditionalFormatting sqref="F576:F577 C576:D577">
    <cfRule type="cellIs" dxfId="313" priority="322" stopIfTrue="1" operator="equal">
      <formula>0</formula>
    </cfRule>
    <cfRule type="cellIs" dxfId="312" priority="323" stopIfTrue="1" operator="between">
      <formula>-0.0001</formula>
      <formula>0.0001</formula>
    </cfRule>
  </conditionalFormatting>
  <conditionalFormatting sqref="C575:D575 F575">
    <cfRule type="cellIs" dxfId="311" priority="320" stopIfTrue="1" operator="equal">
      <formula>0</formula>
    </cfRule>
    <cfRule type="cellIs" dxfId="310" priority="321" stopIfTrue="1" operator="between">
      <formula>-0.0001</formula>
      <formula>0.0001</formula>
    </cfRule>
  </conditionalFormatting>
  <conditionalFormatting sqref="L575">
    <cfRule type="cellIs" dxfId="309" priority="317" stopIfTrue="1" operator="equal">
      <formula>0</formula>
    </cfRule>
    <cfRule type="cellIs" dxfId="308" priority="318" stopIfTrue="1" operator="equal">
      <formula>0</formula>
    </cfRule>
    <cfRule type="cellIs" dxfId="307" priority="319" stopIfTrue="1" operator="equal">
      <formula>0</formula>
    </cfRule>
  </conditionalFormatting>
  <conditionalFormatting sqref="P577">
    <cfRule type="cellIs" dxfId="306" priority="314" stopIfTrue="1" operator="equal">
      <formula>0</formula>
    </cfRule>
    <cfRule type="cellIs" dxfId="305" priority="315" stopIfTrue="1" operator="equal">
      <formula>0</formula>
    </cfRule>
    <cfRule type="cellIs" dxfId="304" priority="316" stopIfTrue="1" operator="equal">
      <formula>0</formula>
    </cfRule>
  </conditionalFormatting>
  <conditionalFormatting sqref="E587">
    <cfRule type="cellIs" dxfId="303" priority="311" stopIfTrue="1" operator="equal">
      <formula>0</formula>
    </cfRule>
    <cfRule type="cellIs" dxfId="302" priority="312" stopIfTrue="1" operator="equal">
      <formula>0</formula>
    </cfRule>
    <cfRule type="cellIs" dxfId="301" priority="313" stopIfTrue="1" operator="equal">
      <formula>0</formula>
    </cfRule>
  </conditionalFormatting>
  <conditionalFormatting sqref="L587:M587">
    <cfRule type="cellIs" dxfId="300" priority="308" stopIfTrue="1" operator="equal">
      <formula>0</formula>
    </cfRule>
    <cfRule type="cellIs" dxfId="299" priority="309" stopIfTrue="1" operator="equal">
      <formula>0</formula>
    </cfRule>
    <cfRule type="cellIs" dxfId="298" priority="310" stopIfTrue="1" operator="equal">
      <formula>0</formula>
    </cfRule>
  </conditionalFormatting>
  <conditionalFormatting sqref="C587">
    <cfRule type="cellIs" dxfId="297" priority="307" stopIfTrue="1" operator="equal">
      <formula>0</formula>
    </cfRule>
  </conditionalFormatting>
  <conditionalFormatting sqref="C587">
    <cfRule type="cellIs" dxfId="296" priority="302" stopIfTrue="1" operator="equal">
      <formula>0</formula>
    </cfRule>
    <cfRule type="cellIs" dxfId="295" priority="303" stopIfTrue="1" operator="between">
      <formula>-0.0001</formula>
      <formula>0.0001</formula>
    </cfRule>
  </conditionalFormatting>
  <conditionalFormatting sqref="D587">
    <cfRule type="cellIs" dxfId="294" priority="299" stopIfTrue="1" operator="equal">
      <formula>0</formula>
    </cfRule>
    <cfRule type="cellIs" dxfId="293" priority="300" stopIfTrue="1" operator="equal">
      <formula>0</formula>
    </cfRule>
    <cfRule type="cellIs" dxfId="292" priority="301" stopIfTrue="1" operator="equal">
      <formula>0</formula>
    </cfRule>
  </conditionalFormatting>
  <conditionalFormatting sqref="D587">
    <cfRule type="cellIs" dxfId="291" priority="297" stopIfTrue="1" operator="equal">
      <formula>0</formula>
    </cfRule>
    <cfRule type="cellIs" dxfId="290" priority="298" stopIfTrue="1" operator="between">
      <formula>-0.0001</formula>
      <formula>0.0001</formula>
    </cfRule>
  </conditionalFormatting>
  <conditionalFormatting sqref="C589:C590">
    <cfRule type="cellIs" dxfId="289" priority="292" stopIfTrue="1" operator="equal">
      <formula>0</formula>
    </cfRule>
    <cfRule type="cellIs" dxfId="288" priority="293" stopIfTrue="1" operator="between">
      <formula>-0.0001</formula>
      <formula>0.0001</formula>
    </cfRule>
  </conditionalFormatting>
  <conditionalFormatting sqref="C589:C590">
    <cfRule type="cellIs" dxfId="287" priority="294" stopIfTrue="1" operator="equal">
      <formula>0</formula>
    </cfRule>
    <cfRule type="cellIs" dxfId="286" priority="295" stopIfTrue="1" operator="equal">
      <formula>0</formula>
    </cfRule>
    <cfRule type="cellIs" dxfId="285" priority="296" stopIfTrue="1" operator="equal">
      <formula>0</formula>
    </cfRule>
  </conditionalFormatting>
  <conditionalFormatting sqref="D606 L601 E598 G598:G599 L597:L599 L603">
    <cfRule type="cellIs" dxfId="284" priority="289" stopIfTrue="1" operator="equal">
      <formula>0</formula>
    </cfRule>
    <cfRule type="cellIs" dxfId="283" priority="290" stopIfTrue="1" operator="equal">
      <formula>0</formula>
    </cfRule>
    <cfRule type="cellIs" dxfId="282" priority="291" stopIfTrue="1" operator="equal">
      <formula>0</formula>
    </cfRule>
  </conditionalFormatting>
  <conditionalFormatting sqref="G597">
    <cfRule type="cellIs" dxfId="281" priority="275" stopIfTrue="1" operator="equal">
      <formula>0</formula>
    </cfRule>
    <cfRule type="cellIs" dxfId="280" priority="276" stopIfTrue="1" operator="between">
      <formula>-0.0001</formula>
      <formula>0.0001</formula>
    </cfRule>
  </conditionalFormatting>
  <conditionalFormatting sqref="C597">
    <cfRule type="cellIs" dxfId="279" priority="280" stopIfTrue="1" operator="equal">
      <formula>0</formula>
    </cfRule>
    <cfRule type="cellIs" dxfId="278" priority="281" stopIfTrue="1" operator="equal">
      <formula>0</formula>
    </cfRule>
    <cfRule type="cellIs" dxfId="277" priority="282" stopIfTrue="1" operator="equal">
      <formula>0</formula>
    </cfRule>
  </conditionalFormatting>
  <conditionalFormatting sqref="C597">
    <cfRule type="cellIs" dxfId="276" priority="286" stopIfTrue="1" operator="equal">
      <formula>0</formula>
    </cfRule>
    <cfRule type="cellIs" dxfId="275" priority="287" stopIfTrue="1" operator="equal">
      <formula>0</formula>
    </cfRule>
    <cfRule type="cellIs" dxfId="274" priority="288" stopIfTrue="1" operator="equal">
      <formula>0</formula>
    </cfRule>
  </conditionalFormatting>
  <conditionalFormatting sqref="C597">
    <cfRule type="cellIs" dxfId="273" priority="285" stopIfTrue="1" operator="equal">
      <formula>0</formula>
    </cfRule>
  </conditionalFormatting>
  <conditionalFormatting sqref="C597">
    <cfRule type="cellIs" dxfId="272" priority="283" stopIfTrue="1" operator="equal">
      <formula>0</formula>
    </cfRule>
    <cfRule type="cellIs" dxfId="271" priority="284" stopIfTrue="1" operator="between">
      <formula>-0.0001</formula>
      <formula>0.0001</formula>
    </cfRule>
  </conditionalFormatting>
  <conditionalFormatting sqref="G597">
    <cfRule type="cellIs" dxfId="270" priority="277" stopIfTrue="1" operator="equal">
      <formula>0</formula>
    </cfRule>
    <cfRule type="cellIs" dxfId="269" priority="278" stopIfTrue="1" operator="equal">
      <formula>0</formula>
    </cfRule>
    <cfRule type="cellIs" dxfId="268" priority="279" stopIfTrue="1" operator="equal">
      <formula>0</formula>
    </cfRule>
  </conditionalFormatting>
  <conditionalFormatting sqref="F604 C604:D604 F598 C598:D598">
    <cfRule type="cellIs" dxfId="267" priority="272" stopIfTrue="1" operator="equal">
      <formula>0</formula>
    </cfRule>
    <cfRule type="cellIs" dxfId="266" priority="273" stopIfTrue="1" operator="equal">
      <formula>0</formula>
    </cfRule>
    <cfRule type="cellIs" dxfId="265" priority="274" stopIfTrue="1" operator="equal">
      <formula>0</formula>
    </cfRule>
  </conditionalFormatting>
  <conditionalFormatting sqref="F604 F598">
    <cfRule type="cellIs" dxfId="264" priority="270" stopIfTrue="1" operator="equal">
      <formula>0</formula>
    </cfRule>
    <cfRule type="cellIs" dxfId="263" priority="271" stopIfTrue="1" operator="between">
      <formula>-0.0001</formula>
      <formula>0.0001</formula>
    </cfRule>
  </conditionalFormatting>
  <conditionalFormatting sqref="C599">
    <cfRule type="cellIs" dxfId="262" priority="262" stopIfTrue="1" operator="equal">
      <formula>0</formula>
    </cfRule>
    <cfRule type="cellIs" dxfId="261" priority="263" stopIfTrue="1" operator="equal">
      <formula>0</formula>
    </cfRule>
    <cfRule type="cellIs" dxfId="260" priority="264" stopIfTrue="1" operator="equal">
      <formula>0</formula>
    </cfRule>
  </conditionalFormatting>
  <conditionalFormatting sqref="F599">
    <cfRule type="cellIs" dxfId="259" priority="267" stopIfTrue="1" operator="equal">
      <formula>0</formula>
    </cfRule>
    <cfRule type="cellIs" dxfId="258" priority="268" stopIfTrue="1" operator="equal">
      <formula>0</formula>
    </cfRule>
    <cfRule type="cellIs" dxfId="257" priority="269" stopIfTrue="1" operator="equal">
      <formula>0</formula>
    </cfRule>
  </conditionalFormatting>
  <conditionalFormatting sqref="F599">
    <cfRule type="cellIs" dxfId="256" priority="265" stopIfTrue="1" operator="equal">
      <formula>0</formula>
    </cfRule>
    <cfRule type="cellIs" dxfId="255" priority="266" stopIfTrue="1" operator="between">
      <formula>-0.0001</formula>
      <formula>0.0001</formula>
    </cfRule>
  </conditionalFormatting>
  <conditionalFormatting sqref="C601:D601 F600:F601">
    <cfRule type="cellIs" dxfId="254" priority="259" stopIfTrue="1" operator="equal">
      <formula>0</formula>
    </cfRule>
    <cfRule type="cellIs" dxfId="253" priority="260" stopIfTrue="1" operator="equal">
      <formula>0</formula>
    </cfRule>
    <cfRule type="cellIs" dxfId="252" priority="261" stopIfTrue="1" operator="equal">
      <formula>0</formula>
    </cfRule>
  </conditionalFormatting>
  <conditionalFormatting sqref="C601:D601 F600:F601">
    <cfRule type="cellIs" dxfId="251" priority="257" stopIfTrue="1" operator="equal">
      <formula>0</formula>
    </cfRule>
    <cfRule type="cellIs" dxfId="250" priority="258" stopIfTrue="1" operator="between">
      <formula>-0.0001</formula>
      <formula>0.0001</formula>
    </cfRule>
  </conditionalFormatting>
  <conditionalFormatting sqref="D600">
    <cfRule type="cellIs" dxfId="249" priority="254" stopIfTrue="1" operator="equal">
      <formula>0</formula>
    </cfRule>
    <cfRule type="cellIs" dxfId="248" priority="255" stopIfTrue="1" operator="equal">
      <formula>0</formula>
    </cfRule>
    <cfRule type="cellIs" dxfId="247" priority="256" stopIfTrue="1" operator="equal">
      <formula>0</formula>
    </cfRule>
  </conditionalFormatting>
  <conditionalFormatting sqref="D600">
    <cfRule type="cellIs" dxfId="246" priority="252" stopIfTrue="1" operator="equal">
      <formula>0</formula>
    </cfRule>
    <cfRule type="cellIs" dxfId="245" priority="253" stopIfTrue="1" operator="between">
      <formula>-0.0001</formula>
      <formula>0.0001</formula>
    </cfRule>
  </conditionalFormatting>
  <conditionalFormatting sqref="F603 C603">
    <cfRule type="cellIs" dxfId="244" priority="249" stopIfTrue="1" operator="equal">
      <formula>0</formula>
    </cfRule>
    <cfRule type="cellIs" dxfId="243" priority="250" stopIfTrue="1" operator="equal">
      <formula>0</formula>
    </cfRule>
    <cfRule type="cellIs" dxfId="242" priority="251" stopIfTrue="1" operator="equal">
      <formula>0</formula>
    </cfRule>
  </conditionalFormatting>
  <conditionalFormatting sqref="F603">
    <cfRule type="cellIs" dxfId="241" priority="247" stopIfTrue="1" operator="equal">
      <formula>0</formula>
    </cfRule>
    <cfRule type="cellIs" dxfId="240" priority="248" stopIfTrue="1" operator="between">
      <formula>-0.0001</formula>
      <formula>0.0001</formula>
    </cfRule>
  </conditionalFormatting>
  <conditionalFormatting sqref="C601">
    <cfRule type="cellIs" dxfId="239" priority="246" stopIfTrue="1" operator="equal">
      <formula>0</formula>
    </cfRule>
  </conditionalFormatting>
  <conditionalFormatting sqref="D606">
    <cfRule type="cellIs" dxfId="238" priority="244" stopIfTrue="1" operator="equal">
      <formula>0</formula>
    </cfRule>
    <cfRule type="cellIs" dxfId="237" priority="245" stopIfTrue="1" operator="between">
      <formula>-0.0001</formula>
      <formula>0.0001</formula>
    </cfRule>
  </conditionalFormatting>
  <conditionalFormatting sqref="F605:F606 C606 C605:D605">
    <cfRule type="cellIs" dxfId="236" priority="241" stopIfTrue="1" operator="equal">
      <formula>0</formula>
    </cfRule>
    <cfRule type="cellIs" dxfId="235" priority="242" stopIfTrue="1" operator="equal">
      <formula>0</formula>
    </cfRule>
    <cfRule type="cellIs" dxfId="234" priority="243" stopIfTrue="1" operator="equal">
      <formula>0</formula>
    </cfRule>
  </conditionalFormatting>
  <conditionalFormatting sqref="F605:F606 C605:D605 C606">
    <cfRule type="cellIs" dxfId="233" priority="239" stopIfTrue="1" operator="equal">
      <formula>0</formula>
    </cfRule>
    <cfRule type="cellIs" dxfId="232" priority="240" stopIfTrue="1" operator="between">
      <formula>-0.0001</formula>
      <formula>0.0001</formula>
    </cfRule>
  </conditionalFormatting>
  <conditionalFormatting sqref="L619 F619">
    <cfRule type="cellIs" dxfId="231" priority="228" stopIfTrue="1" operator="equal">
      <formula>0</formula>
    </cfRule>
    <cfRule type="cellIs" dxfId="230" priority="229" stopIfTrue="1" operator="equal">
      <formula>0</formula>
    </cfRule>
    <cfRule type="cellIs" dxfId="229" priority="230" stopIfTrue="1" operator="equal">
      <formula>0</formula>
    </cfRule>
  </conditionalFormatting>
  <conditionalFormatting sqref="E621 F620:F622 C620:D622">
    <cfRule type="cellIs" dxfId="228" priority="231" stopIfTrue="1" operator="equal">
      <formula>0</formula>
    </cfRule>
    <cfRule type="cellIs" dxfId="227" priority="232" stopIfTrue="1" operator="between">
      <formula>-0.0001</formula>
      <formula>0.0001</formula>
    </cfRule>
  </conditionalFormatting>
  <conditionalFormatting sqref="F619 C619:D619">
    <cfRule type="cellIs" dxfId="226" priority="226" stopIfTrue="1" operator="equal">
      <formula>0</formula>
    </cfRule>
    <cfRule type="cellIs" dxfId="225" priority="227" stopIfTrue="1" operator="between">
      <formula>-0.0001</formula>
      <formula>0.0001</formula>
    </cfRule>
  </conditionalFormatting>
  <conditionalFormatting sqref="B620:B622">
    <cfRule type="cellIs" dxfId="224" priority="223" stopIfTrue="1" operator="equal">
      <formula>0</formula>
    </cfRule>
    <cfRule type="cellIs" dxfId="223" priority="224" stopIfTrue="1" operator="equal">
      <formula>0</formula>
    </cfRule>
    <cfRule type="cellIs" dxfId="222" priority="225" stopIfTrue="1" operator="equal">
      <formula>0</formula>
    </cfRule>
  </conditionalFormatting>
  <conditionalFormatting sqref="B619">
    <cfRule type="cellIs" dxfId="221" priority="220" stopIfTrue="1" operator="equal">
      <formula>0</formula>
    </cfRule>
    <cfRule type="cellIs" dxfId="220" priority="221" stopIfTrue="1" operator="equal">
      <formula>0</formula>
    </cfRule>
    <cfRule type="cellIs" dxfId="219" priority="222" stopIfTrue="1" operator="equal">
      <formula>0</formula>
    </cfRule>
  </conditionalFormatting>
  <conditionalFormatting sqref="C622">
    <cfRule type="cellIs" dxfId="218" priority="219" stopIfTrue="1" operator="equal">
      <formula>0</formula>
    </cfRule>
  </conditionalFormatting>
  <conditionalFormatting sqref="O622">
    <cfRule type="cellIs" dxfId="217" priority="216" stopIfTrue="1" operator="equal">
      <formula>0</formula>
    </cfRule>
    <cfRule type="cellIs" dxfId="216" priority="217" stopIfTrue="1" operator="equal">
      <formula>0</formula>
    </cfRule>
    <cfRule type="cellIs" dxfId="215" priority="218" stopIfTrue="1" operator="equal">
      <formula>0</formula>
    </cfRule>
  </conditionalFormatting>
  <conditionalFormatting sqref="S565:T565 L562 B563:B566 S563:AM563">
    <cfRule type="cellIs" dxfId="214" priority="213" stopIfTrue="1" operator="equal">
      <formula>0</formula>
    </cfRule>
    <cfRule type="cellIs" dxfId="213" priority="214" stopIfTrue="1" operator="equal">
      <formula>0</formula>
    </cfRule>
    <cfRule type="cellIs" dxfId="212" priority="215" stopIfTrue="1" operator="equal">
      <formula>0</formula>
    </cfRule>
  </conditionalFormatting>
  <conditionalFormatting sqref="E564 L564 C563:G563 G564:G565 L563:Q563">
    <cfRule type="cellIs" dxfId="211" priority="210" stopIfTrue="1" operator="equal">
      <formula>0</formula>
    </cfRule>
    <cfRule type="cellIs" dxfId="210" priority="211" stopIfTrue="1" operator="equal">
      <formula>0</formula>
    </cfRule>
    <cfRule type="cellIs" dxfId="209" priority="212" stopIfTrue="1" operator="equal">
      <formula>0</formula>
    </cfRule>
  </conditionalFormatting>
  <conditionalFormatting sqref="F563 C563:D563">
    <cfRule type="cellIs" dxfId="208" priority="208" stopIfTrue="1" operator="equal">
      <formula>0</formula>
    </cfRule>
    <cfRule type="cellIs" dxfId="207" priority="209" stopIfTrue="1" operator="between">
      <formula>-0.0001</formula>
      <formula>0.0001</formula>
    </cfRule>
  </conditionalFormatting>
  <conditionalFormatting sqref="C564:C566">
    <cfRule type="cellIs" dxfId="206" priority="200" stopIfTrue="1" operator="equal">
      <formula>0</formula>
    </cfRule>
    <cfRule type="cellIs" dxfId="205" priority="201" stopIfTrue="1" operator="equal">
      <formula>0</formula>
    </cfRule>
    <cfRule type="cellIs" dxfId="204" priority="202" stopIfTrue="1" operator="equal">
      <formula>0</formula>
    </cfRule>
  </conditionalFormatting>
  <conditionalFormatting sqref="F564:F565">
    <cfRule type="cellIs" dxfId="203" priority="205" stopIfTrue="1" operator="equal">
      <formula>0</formula>
    </cfRule>
    <cfRule type="cellIs" dxfId="202" priority="206" stopIfTrue="1" operator="equal">
      <formula>0</formula>
    </cfRule>
    <cfRule type="cellIs" dxfId="201" priority="207" stopIfTrue="1" operator="equal">
      <formula>0</formula>
    </cfRule>
  </conditionalFormatting>
  <conditionalFormatting sqref="F564:F565">
    <cfRule type="cellIs" dxfId="200" priority="203" stopIfTrue="1" operator="equal">
      <formula>0</formula>
    </cfRule>
    <cfRule type="cellIs" dxfId="199" priority="204" stopIfTrue="1" operator="between">
      <formula>-0.0001</formula>
      <formula>0.0001</formula>
    </cfRule>
  </conditionalFormatting>
  <conditionalFormatting sqref="O565 L565">
    <cfRule type="cellIs" dxfId="198" priority="197" stopIfTrue="1" operator="equal">
      <formula>0</formula>
    </cfRule>
    <cfRule type="cellIs" dxfId="197" priority="198" stopIfTrue="1" operator="equal">
      <formula>0</formula>
    </cfRule>
    <cfRule type="cellIs" dxfId="196" priority="199" stopIfTrue="1" operator="equal">
      <formula>0</formula>
    </cfRule>
  </conditionalFormatting>
  <conditionalFormatting sqref="L566">
    <cfRule type="cellIs" dxfId="195" priority="194" stopIfTrue="1" operator="equal">
      <formula>0</formula>
    </cfRule>
    <cfRule type="cellIs" dxfId="194" priority="195" stopIfTrue="1" operator="equal">
      <formula>0</formula>
    </cfRule>
    <cfRule type="cellIs" dxfId="193" priority="196" stopIfTrue="1" operator="equal">
      <formula>0</formula>
    </cfRule>
  </conditionalFormatting>
  <conditionalFormatting sqref="Q565">
    <cfRule type="cellIs" dxfId="192" priority="191" stopIfTrue="1" operator="equal">
      <formula>0</formula>
    </cfRule>
    <cfRule type="cellIs" dxfId="191" priority="192" stopIfTrue="1" operator="equal">
      <formula>0</formula>
    </cfRule>
    <cfRule type="cellIs" dxfId="190" priority="193" stopIfTrue="1" operator="equal">
      <formula>0</formula>
    </cfRule>
  </conditionalFormatting>
  <conditionalFormatting sqref="G562">
    <cfRule type="cellIs" dxfId="189" priority="172" stopIfTrue="1" operator="equal">
      <formula>0</formula>
    </cfRule>
    <cfRule type="cellIs" dxfId="188" priority="173" stopIfTrue="1" operator="between">
      <formula>-0.0001</formula>
      <formula>0.0001</formula>
    </cfRule>
  </conditionalFormatting>
  <conditionalFormatting sqref="E562">
    <cfRule type="cellIs" dxfId="187" priority="188" stopIfTrue="1" operator="equal">
      <formula>0</formula>
    </cfRule>
    <cfRule type="cellIs" dxfId="186" priority="189" stopIfTrue="1" operator="equal">
      <formula>0</formula>
    </cfRule>
    <cfRule type="cellIs" dxfId="185" priority="190" stopIfTrue="1" operator="equal">
      <formula>0</formula>
    </cfRule>
  </conditionalFormatting>
  <conditionalFormatting sqref="E562">
    <cfRule type="cellIs" dxfId="184" priority="186" stopIfTrue="1" operator="equal">
      <formula>0</formula>
    </cfRule>
    <cfRule type="cellIs" dxfId="183" priority="187" stopIfTrue="1" operator="between">
      <formula>-0.0001</formula>
      <formula>0.0001</formula>
    </cfRule>
  </conditionalFormatting>
  <conditionalFormatting sqref="C562">
    <cfRule type="cellIs" dxfId="182" priority="177" stopIfTrue="1" operator="equal">
      <formula>0</formula>
    </cfRule>
    <cfRule type="cellIs" dxfId="181" priority="178" stopIfTrue="1" operator="equal">
      <formula>0</formula>
    </cfRule>
    <cfRule type="cellIs" dxfId="180" priority="179" stopIfTrue="1" operator="equal">
      <formula>0</formula>
    </cfRule>
  </conditionalFormatting>
  <conditionalFormatting sqref="C562">
    <cfRule type="cellIs" dxfId="179" priority="183" stopIfTrue="1" operator="equal">
      <formula>0</formula>
    </cfRule>
    <cfRule type="cellIs" dxfId="178" priority="184" stopIfTrue="1" operator="equal">
      <formula>0</formula>
    </cfRule>
    <cfRule type="cellIs" dxfId="177" priority="185" stopIfTrue="1" operator="equal">
      <formula>0</formula>
    </cfRule>
  </conditionalFormatting>
  <conditionalFormatting sqref="C562">
    <cfRule type="cellIs" dxfId="176" priority="182" stopIfTrue="1" operator="equal">
      <formula>0</formula>
    </cfRule>
  </conditionalFormatting>
  <conditionalFormatting sqref="C562">
    <cfRule type="cellIs" dxfId="175" priority="180" stopIfTrue="1" operator="equal">
      <formula>0</formula>
    </cfRule>
    <cfRule type="cellIs" dxfId="174" priority="181" stopIfTrue="1" operator="between">
      <formula>-0.0001</formula>
      <formula>0.0001</formula>
    </cfRule>
  </conditionalFormatting>
  <conditionalFormatting sqref="G562">
    <cfRule type="cellIs" dxfId="173" priority="174" stopIfTrue="1" operator="equal">
      <formula>0</formula>
    </cfRule>
    <cfRule type="cellIs" dxfId="172" priority="175" stopIfTrue="1" operator="equal">
      <formula>0</formula>
    </cfRule>
    <cfRule type="cellIs" dxfId="171" priority="176" stopIfTrue="1" operator="equal">
      <formula>0</formula>
    </cfRule>
  </conditionalFormatting>
  <conditionalFormatting sqref="R565">
    <cfRule type="cellIs" dxfId="170" priority="169" stopIfTrue="1" operator="equal">
      <formula>0</formula>
    </cfRule>
    <cfRule type="cellIs" dxfId="169" priority="170" stopIfTrue="1" operator="equal">
      <formula>0</formula>
    </cfRule>
    <cfRule type="cellIs" dxfId="168" priority="171" stopIfTrue="1" operator="equal">
      <formula>0</formula>
    </cfRule>
  </conditionalFormatting>
  <conditionalFormatting sqref="P566">
    <cfRule type="cellIs" dxfId="167" priority="151" stopIfTrue="1" operator="equal">
      <formula>0</formula>
    </cfRule>
    <cfRule type="cellIs" dxfId="166" priority="152" stopIfTrue="1" operator="equal">
      <formula>0</formula>
    </cfRule>
    <cfRule type="cellIs" dxfId="165" priority="153" stopIfTrue="1" operator="equal">
      <formula>0</formula>
    </cfRule>
  </conditionalFormatting>
  <conditionalFormatting sqref="E566">
    <cfRule type="cellIs" dxfId="164" priority="166" stopIfTrue="1" operator="equal">
      <formula>0</formula>
    </cfRule>
    <cfRule type="cellIs" dxfId="163" priority="167" stopIfTrue="1" operator="equal">
      <formula>0</formula>
    </cfRule>
    <cfRule type="cellIs" dxfId="162" priority="168" stopIfTrue="1" operator="equal">
      <formula>0</formula>
    </cfRule>
  </conditionalFormatting>
  <conditionalFormatting sqref="F566">
    <cfRule type="cellIs" dxfId="161" priority="163" stopIfTrue="1" operator="equal">
      <formula>0</formula>
    </cfRule>
    <cfRule type="cellIs" dxfId="160" priority="164" stopIfTrue="1" operator="equal">
      <formula>0</formula>
    </cfRule>
    <cfRule type="cellIs" dxfId="159" priority="165" stopIfTrue="1" operator="equal">
      <formula>0</formula>
    </cfRule>
  </conditionalFormatting>
  <conditionalFormatting sqref="G566">
    <cfRule type="cellIs" dxfId="158" priority="160" stopIfTrue="1" operator="equal">
      <formula>0</formula>
    </cfRule>
    <cfRule type="cellIs" dxfId="157" priority="161" stopIfTrue="1" operator="equal">
      <formula>0</formula>
    </cfRule>
    <cfRule type="cellIs" dxfId="156" priority="162" stopIfTrue="1" operator="equal">
      <formula>0</formula>
    </cfRule>
  </conditionalFormatting>
  <conditionalFormatting sqref="O566">
    <cfRule type="cellIs" dxfId="155" priority="157" stopIfTrue="1" operator="equal">
      <formula>0</formula>
    </cfRule>
    <cfRule type="cellIs" dxfId="154" priority="158" stopIfTrue="1" operator="equal">
      <formula>0</formula>
    </cfRule>
    <cfRule type="cellIs" dxfId="153" priority="159" stopIfTrue="1" operator="equal">
      <formula>0</formula>
    </cfRule>
  </conditionalFormatting>
  <conditionalFormatting sqref="Q566">
    <cfRule type="cellIs" dxfId="152" priority="154" stopIfTrue="1" operator="equal">
      <formula>0</formula>
    </cfRule>
    <cfRule type="cellIs" dxfId="151" priority="155" stopIfTrue="1" operator="equal">
      <formula>0</formula>
    </cfRule>
    <cfRule type="cellIs" dxfId="150" priority="156" stopIfTrue="1" operator="equal">
      <formula>0</formula>
    </cfRule>
  </conditionalFormatting>
  <conditionalFormatting sqref="R566">
    <cfRule type="cellIs" dxfId="149" priority="148" stopIfTrue="1" operator="equal">
      <formula>0</formula>
    </cfRule>
    <cfRule type="cellIs" dxfId="148" priority="149" stopIfTrue="1" operator="equal">
      <formula>0</formula>
    </cfRule>
    <cfRule type="cellIs" dxfId="147" priority="150" stopIfTrue="1" operator="equal">
      <formula>0</formula>
    </cfRule>
  </conditionalFormatting>
  <conditionalFormatting sqref="B567 G567 E567 L567">
    <cfRule type="cellIs" dxfId="146" priority="145" stopIfTrue="1" operator="equal">
      <formula>0</formula>
    </cfRule>
    <cfRule type="cellIs" dxfId="145" priority="146" stopIfTrue="1" operator="equal">
      <formula>0</formula>
    </cfRule>
    <cfRule type="cellIs" dxfId="144" priority="147" stopIfTrue="1" operator="equal">
      <formula>0</formula>
    </cfRule>
  </conditionalFormatting>
  <conditionalFormatting sqref="F567 C567:D567">
    <cfRule type="cellIs" dxfId="143" priority="142" stopIfTrue="1" operator="equal">
      <formula>0</formula>
    </cfRule>
    <cfRule type="cellIs" dxfId="142" priority="143" stopIfTrue="1" operator="equal">
      <formula>0</formula>
    </cfRule>
    <cfRule type="cellIs" dxfId="141" priority="144" stopIfTrue="1" operator="equal">
      <formula>0</formula>
    </cfRule>
  </conditionalFormatting>
  <conditionalFormatting sqref="F567">
    <cfRule type="cellIs" dxfId="140" priority="140" stopIfTrue="1" operator="equal">
      <formula>0</formula>
    </cfRule>
    <cfRule type="cellIs" dxfId="139" priority="141" stopIfTrue="1" operator="between">
      <formula>-0.0001</formula>
      <formula>0.0001</formula>
    </cfRule>
  </conditionalFormatting>
  <conditionalFormatting sqref="AP570">
    <cfRule type="cellIs" dxfId="138" priority="135" stopIfTrue="1" operator="equal">
      <formula>0</formula>
    </cfRule>
    <cfRule type="cellIs" dxfId="137" priority="136" stopIfTrue="1" operator="between">
      <formula>-0.0001</formula>
      <formula>0.0001</formula>
    </cfRule>
  </conditionalFormatting>
  <conditionalFormatting sqref="AP570">
    <cfRule type="cellIs" dxfId="136" priority="137" stopIfTrue="1" operator="equal">
      <formula>0</formula>
    </cfRule>
    <cfRule type="cellIs" dxfId="135" priority="138" stopIfTrue="1" operator="equal">
      <formula>0</formula>
    </cfRule>
    <cfRule type="cellIs" dxfId="134" priority="139" stopIfTrue="1" operator="equal">
      <formula>0</formula>
    </cfRule>
  </conditionalFormatting>
  <conditionalFormatting sqref="AP620:AP622 AP600:AP601 AP586:AP591 AP573:AP577 AP603:AP606">
    <cfRule type="cellIs" dxfId="133" priority="132" stopIfTrue="1" operator="equal">
      <formula>0</formula>
    </cfRule>
    <cfRule type="cellIs" dxfId="132" priority="133" stopIfTrue="1" operator="equal">
      <formula>0</formula>
    </cfRule>
    <cfRule type="cellIs" dxfId="131" priority="134" stopIfTrue="1" operator="equal">
      <formula>0</formula>
    </cfRule>
  </conditionalFormatting>
  <conditionalFormatting sqref="AP598:AP599">
    <cfRule type="cellIs" dxfId="130" priority="129" stopIfTrue="1" operator="equal">
      <formula>0</formula>
    </cfRule>
    <cfRule type="cellIs" dxfId="129" priority="130" stopIfTrue="1" operator="equal">
      <formula>0</formula>
    </cfRule>
    <cfRule type="cellIs" dxfId="128" priority="131" stopIfTrue="1" operator="equal">
      <formula>0</formula>
    </cfRule>
  </conditionalFormatting>
  <conditionalFormatting sqref="AP597">
    <cfRule type="cellIs" dxfId="127" priority="124" stopIfTrue="1" operator="equal">
      <formula>0</formula>
    </cfRule>
    <cfRule type="cellIs" dxfId="126" priority="125" stopIfTrue="1" operator="between">
      <formula>-0.0001</formula>
      <formula>0.0001</formula>
    </cfRule>
  </conditionalFormatting>
  <conditionalFormatting sqref="AP597">
    <cfRule type="cellIs" dxfId="125" priority="126" stopIfTrue="1" operator="equal">
      <formula>0</formula>
    </cfRule>
    <cfRule type="cellIs" dxfId="124" priority="127" stopIfTrue="1" operator="equal">
      <formula>0</formula>
    </cfRule>
    <cfRule type="cellIs" dxfId="123" priority="128" stopIfTrue="1" operator="equal">
      <formula>0</formula>
    </cfRule>
  </conditionalFormatting>
  <conditionalFormatting sqref="AP563:AP565">
    <cfRule type="cellIs" dxfId="122" priority="121" stopIfTrue="1" operator="equal">
      <formula>0</formula>
    </cfRule>
    <cfRule type="cellIs" dxfId="121" priority="122" stopIfTrue="1" operator="equal">
      <formula>0</formula>
    </cfRule>
    <cfRule type="cellIs" dxfId="120" priority="123" stopIfTrue="1" operator="equal">
      <formula>0</formula>
    </cfRule>
  </conditionalFormatting>
  <conditionalFormatting sqref="AP562">
    <cfRule type="cellIs" dxfId="119" priority="116" stopIfTrue="1" operator="equal">
      <formula>0</formula>
    </cfRule>
    <cfRule type="cellIs" dxfId="118" priority="117" stopIfTrue="1" operator="between">
      <formula>-0.0001</formula>
      <formula>0.0001</formula>
    </cfRule>
  </conditionalFormatting>
  <conditionalFormatting sqref="AP562">
    <cfRule type="cellIs" dxfId="117" priority="118" stopIfTrue="1" operator="equal">
      <formula>0</formula>
    </cfRule>
    <cfRule type="cellIs" dxfId="116" priority="119" stopIfTrue="1" operator="equal">
      <formula>0</formula>
    </cfRule>
    <cfRule type="cellIs" dxfId="115" priority="120" stopIfTrue="1" operator="equal">
      <formula>0</formula>
    </cfRule>
  </conditionalFormatting>
  <conditionalFormatting sqref="AP566">
    <cfRule type="cellIs" dxfId="114" priority="113" stopIfTrue="1" operator="equal">
      <formula>0</formula>
    </cfRule>
    <cfRule type="cellIs" dxfId="113" priority="114" stopIfTrue="1" operator="equal">
      <formula>0</formula>
    </cfRule>
    <cfRule type="cellIs" dxfId="112" priority="115" stopIfTrue="1" operator="equal">
      <formula>0</formula>
    </cfRule>
  </conditionalFormatting>
  <conditionalFormatting sqref="AP567">
    <cfRule type="cellIs" dxfId="111" priority="110" stopIfTrue="1" operator="equal">
      <formula>0</formula>
    </cfRule>
    <cfRule type="cellIs" dxfId="110" priority="111" stopIfTrue="1" operator="equal">
      <formula>0</formula>
    </cfRule>
    <cfRule type="cellIs" dxfId="109" priority="112" stopIfTrue="1" operator="equal">
      <formula>0</formula>
    </cfRule>
  </conditionalFormatting>
  <conditionalFormatting sqref="AT589:AT590 AT573">
    <cfRule type="cellIs" dxfId="108" priority="107" stopIfTrue="1" operator="equal">
      <formula>0</formula>
    </cfRule>
    <cfRule type="cellIs" dxfId="107" priority="108" stopIfTrue="1" operator="equal">
      <formula>0</formula>
    </cfRule>
    <cfRule type="cellIs" dxfId="106" priority="109" stopIfTrue="1" operator="equal">
      <formula>0</formula>
    </cfRule>
  </conditionalFormatting>
  <conditionalFormatting sqref="AT606">
    <cfRule type="cellIs" dxfId="105" priority="104" stopIfTrue="1" operator="equal">
      <formula>0</formula>
    </cfRule>
    <cfRule type="cellIs" dxfId="104" priority="105" stopIfTrue="1" operator="equal">
      <formula>0</formula>
    </cfRule>
    <cfRule type="cellIs" dxfId="103" priority="106" stopIfTrue="1" operator="equal">
      <formula>0</formula>
    </cfRule>
  </conditionalFormatting>
  <conditionalFormatting sqref="AT605">
    <cfRule type="cellIs" dxfId="102" priority="101" stopIfTrue="1" operator="equal">
      <formula>0</formula>
    </cfRule>
    <cfRule type="cellIs" dxfId="101" priority="102" stopIfTrue="1" operator="equal">
      <formula>0</formula>
    </cfRule>
    <cfRule type="cellIs" dxfId="100" priority="103" stopIfTrue="1" operator="equal">
      <formula>0</formula>
    </cfRule>
  </conditionalFormatting>
  <conditionalFormatting sqref="Q564">
    <cfRule type="cellIs" dxfId="99" priority="98" stopIfTrue="1" operator="equal">
      <formula>0</formula>
    </cfRule>
    <cfRule type="cellIs" dxfId="98" priority="99" stopIfTrue="1" operator="equal">
      <formula>0</formula>
    </cfRule>
    <cfRule type="cellIs" dxfId="97" priority="100" stopIfTrue="1" operator="equal">
      <formula>0</formula>
    </cfRule>
  </conditionalFormatting>
  <conditionalFormatting sqref="R564">
    <cfRule type="cellIs" dxfId="96" priority="95" stopIfTrue="1" operator="equal">
      <formula>0</formula>
    </cfRule>
    <cfRule type="cellIs" dxfId="95" priority="96" stopIfTrue="1" operator="equal">
      <formula>0</formula>
    </cfRule>
    <cfRule type="cellIs" dxfId="94" priority="97" stopIfTrue="1" operator="equal">
      <formula>0</formula>
    </cfRule>
  </conditionalFormatting>
  <conditionalFormatting sqref="R563">
    <cfRule type="cellIs" dxfId="93" priority="92" stopIfTrue="1" operator="equal">
      <formula>0</formula>
    </cfRule>
    <cfRule type="cellIs" dxfId="92" priority="93" stopIfTrue="1" operator="equal">
      <formula>0</formula>
    </cfRule>
    <cfRule type="cellIs" dxfId="91" priority="94" stopIfTrue="1" operator="equal">
      <formula>0</formula>
    </cfRule>
  </conditionalFormatting>
  <conditionalFormatting sqref="D35">
    <cfRule type="cellIs" dxfId="90" priority="62" stopIfTrue="1" operator="equal">
      <formula>0</formula>
    </cfRule>
    <cfRule type="cellIs" dxfId="89" priority="63" stopIfTrue="1" operator="equal">
      <formula>0</formula>
    </cfRule>
    <cfRule type="cellIs" dxfId="88" priority="64" stopIfTrue="1" operator="equal">
      <formula>0</formula>
    </cfRule>
  </conditionalFormatting>
  <conditionalFormatting sqref="L34 F34 C34">
    <cfRule type="cellIs" dxfId="87" priority="89" stopIfTrue="1" operator="equal">
      <formula>0</formula>
    </cfRule>
    <cfRule type="cellIs" dxfId="86" priority="90" stopIfTrue="1" operator="equal">
      <formula>0</formula>
    </cfRule>
    <cfRule type="cellIs" dxfId="85" priority="91" stopIfTrue="1" operator="equal">
      <formula>0</formula>
    </cfRule>
  </conditionalFormatting>
  <conditionalFormatting sqref="F34 C34">
    <cfRule type="cellIs" dxfId="84" priority="87" stopIfTrue="1" operator="equal">
      <formula>0</formula>
    </cfRule>
    <cfRule type="cellIs" dxfId="83" priority="88" stopIfTrue="1" operator="between">
      <formula>-0.0001</formula>
      <formula>0.0001</formula>
    </cfRule>
  </conditionalFormatting>
  <conditionalFormatting sqref="C34">
    <cfRule type="cellIs" dxfId="82" priority="86" stopIfTrue="1" operator="equal">
      <formula>0</formula>
    </cfRule>
  </conditionalFormatting>
  <conditionalFormatting sqref="E34">
    <cfRule type="cellIs" dxfId="81" priority="81" stopIfTrue="1" operator="equal">
      <formula>0</formula>
    </cfRule>
    <cfRule type="cellIs" dxfId="80" priority="82" stopIfTrue="1" operator="between">
      <formula>-0.0001</formula>
      <formula>0.0001</formula>
    </cfRule>
  </conditionalFormatting>
  <conditionalFormatting sqref="D34:E34">
    <cfRule type="cellIs" dxfId="79" priority="83" stopIfTrue="1" operator="equal">
      <formula>0</formula>
    </cfRule>
    <cfRule type="cellIs" dxfId="78" priority="84" stopIfTrue="1" operator="equal">
      <formula>0</formula>
    </cfRule>
    <cfRule type="cellIs" dxfId="77" priority="85" stopIfTrue="1" operator="equal">
      <formula>0</formula>
    </cfRule>
  </conditionalFormatting>
  <conditionalFormatting sqref="F35">
    <cfRule type="cellIs" dxfId="76" priority="78" stopIfTrue="1" operator="equal">
      <formula>0</formula>
    </cfRule>
    <cfRule type="cellIs" dxfId="75" priority="79" stopIfTrue="1" operator="equal">
      <formula>0</formula>
    </cfRule>
    <cfRule type="cellIs" dxfId="74" priority="80" stopIfTrue="1" operator="equal">
      <formula>0</formula>
    </cfRule>
  </conditionalFormatting>
  <conditionalFormatting sqref="F35">
    <cfRule type="cellIs" dxfId="73" priority="76" stopIfTrue="1" operator="equal">
      <formula>0</formula>
    </cfRule>
    <cfRule type="cellIs" dxfId="72" priority="77" stopIfTrue="1" operator="between">
      <formula>-0.0001</formula>
      <formula>0.0001</formula>
    </cfRule>
  </conditionalFormatting>
  <conditionalFormatting sqref="E35">
    <cfRule type="cellIs" dxfId="71" priority="71" stopIfTrue="1" operator="equal">
      <formula>0</formula>
    </cfRule>
    <cfRule type="cellIs" dxfId="70" priority="72" stopIfTrue="1" operator="between">
      <formula>-0.0001</formula>
      <formula>0.0001</formula>
    </cfRule>
  </conditionalFormatting>
  <conditionalFormatting sqref="E35">
    <cfRule type="cellIs" dxfId="69" priority="73" stopIfTrue="1" operator="equal">
      <formula>0</formula>
    </cfRule>
    <cfRule type="cellIs" dxfId="68" priority="74" stopIfTrue="1" operator="equal">
      <formula>0</formula>
    </cfRule>
    <cfRule type="cellIs" dxfId="67" priority="75" stopIfTrue="1" operator="equal">
      <formula>0</formula>
    </cfRule>
  </conditionalFormatting>
  <conditionalFormatting sqref="C35">
    <cfRule type="cellIs" dxfId="66" priority="68" stopIfTrue="1" operator="equal">
      <formula>0</formula>
    </cfRule>
    <cfRule type="cellIs" dxfId="65" priority="69" stopIfTrue="1" operator="equal">
      <formula>0</formula>
    </cfRule>
    <cfRule type="cellIs" dxfId="64" priority="70" stopIfTrue="1" operator="equal">
      <formula>0</formula>
    </cfRule>
  </conditionalFormatting>
  <conditionalFormatting sqref="C35">
    <cfRule type="cellIs" dxfId="63" priority="66" stopIfTrue="1" operator="equal">
      <formula>0</formula>
    </cfRule>
    <cfRule type="cellIs" dxfId="62" priority="67" stopIfTrue="1" operator="between">
      <formula>-0.0001</formula>
      <formula>0.0001</formula>
    </cfRule>
  </conditionalFormatting>
  <conditionalFormatting sqref="C35">
    <cfRule type="cellIs" dxfId="61" priority="65" stopIfTrue="1" operator="equal">
      <formula>0</formula>
    </cfRule>
  </conditionalFormatting>
  <conditionalFormatting sqref="L35">
    <cfRule type="cellIs" dxfId="60" priority="59" stopIfTrue="1" operator="equal">
      <formula>0</formula>
    </cfRule>
    <cfRule type="cellIs" dxfId="59" priority="60" stopIfTrue="1" operator="equal">
      <formula>0</formula>
    </cfRule>
    <cfRule type="cellIs" dxfId="58" priority="61" stopIfTrue="1" operator="equal">
      <formula>0</formula>
    </cfRule>
  </conditionalFormatting>
  <conditionalFormatting sqref="AP35">
    <cfRule type="cellIs" dxfId="57" priority="56" stopIfTrue="1" operator="equal">
      <formula>0</formula>
    </cfRule>
    <cfRule type="cellIs" dxfId="56" priority="57" stopIfTrue="1" operator="equal">
      <formula>0</formula>
    </cfRule>
    <cfRule type="cellIs" dxfId="55" priority="58" stopIfTrue="1" operator="equal">
      <formula>0</formula>
    </cfRule>
  </conditionalFormatting>
  <conditionalFormatting sqref="AP35">
    <cfRule type="cellIs" dxfId="54" priority="54" stopIfTrue="1" operator="equal">
      <formula>0</formula>
    </cfRule>
    <cfRule type="cellIs" dxfId="53" priority="55" stopIfTrue="1" operator="between">
      <formula>-0.0001</formula>
      <formula>0.0001</formula>
    </cfRule>
  </conditionalFormatting>
  <conditionalFormatting sqref="AO35">
    <cfRule type="cellIs" dxfId="52" priority="51" stopIfTrue="1" operator="equal">
      <formula>0</formula>
    </cfRule>
    <cfRule type="cellIs" dxfId="51" priority="52" stopIfTrue="1" operator="equal">
      <formula>0</formula>
    </cfRule>
    <cfRule type="cellIs" dxfId="50" priority="53" stopIfTrue="1" operator="equal">
      <formula>0</formula>
    </cfRule>
  </conditionalFormatting>
  <conditionalFormatting sqref="AO35">
    <cfRule type="cellIs" dxfId="49" priority="49" stopIfTrue="1" operator="equal">
      <formula>0</formula>
    </cfRule>
    <cfRule type="cellIs" dxfId="48" priority="50" stopIfTrue="1" operator="between">
      <formula>-0.0001</formula>
      <formula>0.0001</formula>
    </cfRule>
  </conditionalFormatting>
  <conditionalFormatting sqref="L76">
    <cfRule type="cellIs" dxfId="47" priority="46" stopIfTrue="1" operator="equal">
      <formula>0</formula>
    </cfRule>
    <cfRule type="cellIs" dxfId="46" priority="47" stopIfTrue="1" operator="equal">
      <formula>0</formula>
    </cfRule>
    <cfRule type="cellIs" dxfId="45" priority="48" stopIfTrue="1" operator="equal">
      <formula>0</formula>
    </cfRule>
  </conditionalFormatting>
  <conditionalFormatting sqref="L561">
    <cfRule type="cellIs" dxfId="44" priority="43" stopIfTrue="1" operator="equal">
      <formula>0</formula>
    </cfRule>
    <cfRule type="cellIs" dxfId="43" priority="44" stopIfTrue="1" operator="equal">
      <formula>0</formula>
    </cfRule>
    <cfRule type="cellIs" dxfId="42" priority="45" stopIfTrue="1" operator="equal">
      <formula>0</formula>
    </cfRule>
  </conditionalFormatting>
  <conditionalFormatting sqref="G561">
    <cfRule type="cellIs" dxfId="41" priority="24" stopIfTrue="1" operator="equal">
      <formula>0</formula>
    </cfRule>
    <cfRule type="cellIs" dxfId="40" priority="25" stopIfTrue="1" operator="between">
      <formula>-0.0001</formula>
      <formula>0.0001</formula>
    </cfRule>
  </conditionalFormatting>
  <conditionalFormatting sqref="E561">
    <cfRule type="cellIs" dxfId="39" priority="40" stopIfTrue="1" operator="equal">
      <formula>0</formula>
    </cfRule>
    <cfRule type="cellIs" dxfId="38" priority="41" stopIfTrue="1" operator="equal">
      <formula>0</formula>
    </cfRule>
    <cfRule type="cellIs" dxfId="37" priority="42" stopIfTrue="1" operator="equal">
      <formula>0</formula>
    </cfRule>
  </conditionalFormatting>
  <conditionalFormatting sqref="E561">
    <cfRule type="cellIs" dxfId="36" priority="38" stopIfTrue="1" operator="equal">
      <formula>0</formula>
    </cfRule>
    <cfRule type="cellIs" dxfId="35" priority="39" stopIfTrue="1" operator="between">
      <formula>-0.0001</formula>
      <formula>0.0001</formula>
    </cfRule>
  </conditionalFormatting>
  <conditionalFormatting sqref="C561">
    <cfRule type="cellIs" dxfId="34" priority="29" stopIfTrue="1" operator="equal">
      <formula>0</formula>
    </cfRule>
    <cfRule type="cellIs" dxfId="33" priority="30" stopIfTrue="1" operator="equal">
      <formula>0</formula>
    </cfRule>
    <cfRule type="cellIs" dxfId="32" priority="31" stopIfTrue="1" operator="equal">
      <formula>0</formula>
    </cfRule>
  </conditionalFormatting>
  <conditionalFormatting sqref="C561">
    <cfRule type="cellIs" dxfId="31" priority="35" stopIfTrue="1" operator="equal">
      <formula>0</formula>
    </cfRule>
    <cfRule type="cellIs" dxfId="30" priority="36" stopIfTrue="1" operator="equal">
      <formula>0</formula>
    </cfRule>
    <cfRule type="cellIs" dxfId="29" priority="37" stopIfTrue="1" operator="equal">
      <formula>0</formula>
    </cfRule>
  </conditionalFormatting>
  <conditionalFormatting sqref="C561">
    <cfRule type="cellIs" dxfId="28" priority="34" stopIfTrue="1" operator="equal">
      <formula>0</formula>
    </cfRule>
  </conditionalFormatting>
  <conditionalFormatting sqref="C561">
    <cfRule type="cellIs" dxfId="27" priority="32" stopIfTrue="1" operator="equal">
      <formula>0</formula>
    </cfRule>
    <cfRule type="cellIs" dxfId="26" priority="33" stopIfTrue="1" operator="between">
      <formula>-0.0001</formula>
      <formula>0.0001</formula>
    </cfRule>
  </conditionalFormatting>
  <conditionalFormatting sqref="G561">
    <cfRule type="cellIs" dxfId="25" priority="26" stopIfTrue="1" operator="equal">
      <formula>0</formula>
    </cfRule>
    <cfRule type="cellIs" dxfId="24" priority="27" stopIfTrue="1" operator="equal">
      <formula>0</formula>
    </cfRule>
    <cfRule type="cellIs" dxfId="23" priority="28" stopIfTrue="1" operator="equal">
      <formula>0</formula>
    </cfRule>
  </conditionalFormatting>
  <conditionalFormatting sqref="AP561">
    <cfRule type="cellIs" dxfId="22" priority="19" stopIfTrue="1" operator="equal">
      <formula>0</formula>
    </cfRule>
    <cfRule type="cellIs" dxfId="21" priority="20" stopIfTrue="1" operator="between">
      <formula>-0.0001</formula>
      <formula>0.0001</formula>
    </cfRule>
  </conditionalFormatting>
  <conditionalFormatting sqref="AP561">
    <cfRule type="cellIs" dxfId="20" priority="21" stopIfTrue="1" operator="equal">
      <formula>0</formula>
    </cfRule>
    <cfRule type="cellIs" dxfId="19" priority="22" stopIfTrue="1" operator="equal">
      <formula>0</formula>
    </cfRule>
    <cfRule type="cellIs" dxfId="18" priority="23" stopIfTrue="1" operator="equal">
      <formula>0</formula>
    </cfRule>
  </conditionalFormatting>
  <conditionalFormatting sqref="O561">
    <cfRule type="cellIs" dxfId="17" priority="14" stopIfTrue="1" operator="equal">
      <formula>0</formula>
    </cfRule>
    <cfRule type="cellIs" dxfId="16" priority="15" stopIfTrue="1" operator="between">
      <formula>-0.0001</formula>
      <formula>0.0001</formula>
    </cfRule>
  </conditionalFormatting>
  <conditionalFormatting sqref="O561">
    <cfRule type="cellIs" dxfId="15" priority="16" stopIfTrue="1" operator="equal">
      <formula>0</formula>
    </cfRule>
    <cfRule type="cellIs" dxfId="14" priority="17" stopIfTrue="1" operator="equal">
      <formula>0</formula>
    </cfRule>
    <cfRule type="cellIs" dxfId="13" priority="18" stopIfTrue="1" operator="equal">
      <formula>0</formula>
    </cfRule>
  </conditionalFormatting>
  <conditionalFormatting sqref="K303">
    <cfRule type="cellIs" dxfId="12" priority="11" stopIfTrue="1" operator="equal">
      <formula>0</formula>
    </cfRule>
    <cfRule type="cellIs" dxfId="11" priority="12" stopIfTrue="1" operator="equal">
      <formula>0</formula>
    </cfRule>
    <cfRule type="cellIs" dxfId="10" priority="13" stopIfTrue="1" operator="equal">
      <formula>0</formula>
    </cfRule>
  </conditionalFormatting>
  <conditionalFormatting sqref="K251">
    <cfRule type="cellIs" dxfId="9" priority="8" stopIfTrue="1" operator="equal">
      <formula>0</formula>
    </cfRule>
    <cfRule type="cellIs" dxfId="8" priority="9" stopIfTrue="1" operator="equal">
      <formula>0</formula>
    </cfRule>
    <cfRule type="cellIs" dxfId="7" priority="10" stopIfTrue="1" operator="equal">
      <formula>0</formula>
    </cfRule>
  </conditionalFormatting>
  <conditionalFormatting sqref="K251">
    <cfRule type="cellIs" dxfId="6" priority="6" stopIfTrue="1" operator="equal">
      <formula>0</formula>
    </cfRule>
    <cfRule type="cellIs" dxfId="5" priority="7" stopIfTrue="1" operator="between">
      <formula>-0.0001</formula>
      <formula>0.0001</formula>
    </cfRule>
  </conditionalFormatting>
  <conditionalFormatting sqref="K150">
    <cfRule type="cellIs" dxfId="4" priority="3" stopIfTrue="1" operator="equal">
      <formula>0</formula>
    </cfRule>
    <cfRule type="cellIs" dxfId="3" priority="4" stopIfTrue="1" operator="equal">
      <formula>0</formula>
    </cfRule>
    <cfRule type="cellIs" dxfId="2" priority="5" stopIfTrue="1" operator="equal">
      <formula>0</formula>
    </cfRule>
  </conditionalFormatting>
  <conditionalFormatting sqref="K150">
    <cfRule type="cellIs" dxfId="1" priority="1" stopIfTrue="1" operator="equal">
      <formula>0</formula>
    </cfRule>
    <cfRule type="cellIs" dxfId="0" priority="2" stopIfTrue="1" operator="between">
      <formula>-0.0001</formula>
      <formula>0.0001</formula>
    </cfRule>
  </conditionalFormatting>
  <printOptions horizontalCentered="1"/>
  <pageMargins left="0.25" right="0.25" top="0.75" bottom="0.75" header="0.31496062992126" footer="0.31496062992126"/>
  <pageSetup paperSize="8"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AC64"/>
  <sheetViews>
    <sheetView zoomScale="85" zoomScaleNormal="85" workbookViewId="0">
      <selection sqref="A1:XFD1048576"/>
    </sheetView>
  </sheetViews>
  <sheetFormatPr defaultColWidth="9" defaultRowHeight="15"/>
  <cols>
    <col min="1" max="1" width="5.375" style="1" customWidth="1"/>
    <col min="2" max="2" width="37.5" style="1" customWidth="1"/>
    <col min="3" max="3" width="5.75" style="23" customWidth="1"/>
    <col min="4" max="4" width="8.625" style="26" customWidth="1"/>
    <col min="5" max="5" width="7.375" style="26" customWidth="1"/>
    <col min="6" max="6" width="8.625" style="26" customWidth="1"/>
    <col min="7" max="7" width="7.375" style="26" customWidth="1"/>
    <col min="8" max="8" width="9.375" style="26" customWidth="1"/>
    <col min="9" max="9" width="7.375" style="26" customWidth="1"/>
    <col min="10" max="10" width="9.375" style="26" customWidth="1"/>
    <col min="11" max="11" width="7.375" style="26" customWidth="1"/>
    <col min="12" max="12" width="9.375" style="26" customWidth="1"/>
    <col min="13" max="13" width="7.375" style="26" customWidth="1"/>
    <col min="14" max="14" width="8.625" style="26" customWidth="1"/>
    <col min="15" max="15" width="7.375" style="26" customWidth="1"/>
    <col min="16" max="16" width="10" style="26" customWidth="1"/>
    <col min="17" max="17" width="7.375" style="26" customWidth="1"/>
    <col min="18" max="18" width="8.625" style="26" customWidth="1"/>
    <col min="19" max="19" width="7.375" style="26" customWidth="1"/>
    <col min="20" max="20" width="9.375" style="26" customWidth="1"/>
    <col min="21" max="21" width="7.375" style="26" customWidth="1"/>
    <col min="22" max="22" width="8.625" style="26" customWidth="1"/>
    <col min="23" max="23" width="7.375" style="26" customWidth="1"/>
    <col min="24" max="24" width="8.625" style="26" customWidth="1"/>
    <col min="25" max="25" width="7.375" style="26" customWidth="1"/>
    <col min="26" max="26" width="9.375" style="26" customWidth="1"/>
    <col min="27" max="27" width="7.375" style="26" customWidth="1"/>
    <col min="28" max="28" width="8.625" style="26" customWidth="1"/>
    <col min="29" max="29" width="7.375" style="26" customWidth="1"/>
    <col min="30" max="16384" width="9" style="23"/>
  </cols>
  <sheetData>
    <row r="1" spans="1:29" s="17" customFormat="1" ht="17.25" customHeight="1">
      <c r="A1" s="541" t="s">
        <v>183</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row>
    <row r="2" spans="1:29" s="17" customFormat="1" ht="16.899999999999999" customHeight="1">
      <c r="A2" s="585" t="s">
        <v>184</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row>
    <row r="3" spans="1:29" s="18" customFormat="1" ht="17.25" customHeight="1">
      <c r="A3" s="543" t="s">
        <v>217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row>
    <row r="4" spans="1:29" s="22" customFormat="1" ht="103.5" customHeight="1">
      <c r="A4" s="586" t="s">
        <v>1</v>
      </c>
      <c r="B4" s="544" t="s">
        <v>276</v>
      </c>
      <c r="C4" s="544" t="s">
        <v>181</v>
      </c>
      <c r="D4" s="584" t="s">
        <v>277</v>
      </c>
      <c r="E4" s="584"/>
      <c r="F4" s="584" t="s">
        <v>122</v>
      </c>
      <c r="G4" s="584"/>
      <c r="H4" s="584" t="s">
        <v>2</v>
      </c>
      <c r="I4" s="584"/>
      <c r="J4" s="584" t="s">
        <v>280</v>
      </c>
      <c r="K4" s="584"/>
      <c r="L4" s="584" t="s">
        <v>224</v>
      </c>
      <c r="M4" s="584"/>
      <c r="N4" s="584" t="s">
        <v>89</v>
      </c>
      <c r="O4" s="584"/>
      <c r="P4" s="584" t="s">
        <v>225</v>
      </c>
      <c r="Q4" s="584"/>
      <c r="R4" s="584" t="s">
        <v>226</v>
      </c>
      <c r="S4" s="584"/>
      <c r="T4" s="584" t="s">
        <v>231</v>
      </c>
      <c r="U4" s="584"/>
      <c r="V4" s="584" t="s">
        <v>135</v>
      </c>
      <c r="W4" s="584"/>
      <c r="X4" s="584" t="s">
        <v>278</v>
      </c>
      <c r="Y4" s="584"/>
      <c r="Z4" s="584" t="s">
        <v>228</v>
      </c>
      <c r="AA4" s="584"/>
      <c r="AB4" s="584" t="s">
        <v>90</v>
      </c>
      <c r="AC4" s="584"/>
    </row>
    <row r="5" spans="1:29" s="22" customFormat="1" ht="39" customHeight="1">
      <c r="A5" s="586"/>
      <c r="B5" s="544"/>
      <c r="C5" s="544"/>
      <c r="D5" s="527" t="s">
        <v>149</v>
      </c>
      <c r="E5" s="527" t="s">
        <v>182</v>
      </c>
      <c r="F5" s="527" t="s">
        <v>149</v>
      </c>
      <c r="G5" s="527" t="s">
        <v>182</v>
      </c>
      <c r="H5" s="527" t="s">
        <v>149</v>
      </c>
      <c r="I5" s="527" t="s">
        <v>182</v>
      </c>
      <c r="J5" s="527" t="s">
        <v>149</v>
      </c>
      <c r="K5" s="527" t="s">
        <v>182</v>
      </c>
      <c r="L5" s="527" t="s">
        <v>149</v>
      </c>
      <c r="M5" s="527" t="s">
        <v>182</v>
      </c>
      <c r="N5" s="527" t="s">
        <v>149</v>
      </c>
      <c r="O5" s="527" t="s">
        <v>182</v>
      </c>
      <c r="P5" s="527" t="s">
        <v>149</v>
      </c>
      <c r="Q5" s="527" t="s">
        <v>182</v>
      </c>
      <c r="R5" s="527" t="s">
        <v>149</v>
      </c>
      <c r="S5" s="527" t="s">
        <v>182</v>
      </c>
      <c r="T5" s="527" t="s">
        <v>149</v>
      </c>
      <c r="U5" s="527" t="s">
        <v>182</v>
      </c>
      <c r="V5" s="527" t="s">
        <v>149</v>
      </c>
      <c r="W5" s="527" t="s">
        <v>182</v>
      </c>
      <c r="X5" s="527" t="s">
        <v>149</v>
      </c>
      <c r="Y5" s="527" t="s">
        <v>182</v>
      </c>
      <c r="Z5" s="527" t="s">
        <v>149</v>
      </c>
      <c r="AA5" s="527" t="s">
        <v>182</v>
      </c>
      <c r="AB5" s="527" t="s">
        <v>149</v>
      </c>
      <c r="AC5" s="527" t="s">
        <v>281</v>
      </c>
    </row>
    <row r="6" spans="1:29" s="22" customFormat="1" ht="18" customHeight="1">
      <c r="A6" s="7"/>
      <c r="B6" s="44" t="s">
        <v>279</v>
      </c>
      <c r="C6" s="531"/>
      <c r="D6" s="527">
        <v>0</v>
      </c>
      <c r="E6" s="527">
        <v>0</v>
      </c>
      <c r="F6" s="527">
        <v>0</v>
      </c>
      <c r="G6" s="527">
        <v>0</v>
      </c>
      <c r="H6" s="527">
        <v>7006.0779999999995</v>
      </c>
      <c r="I6" s="527">
        <v>100.00000000000001</v>
      </c>
      <c r="J6" s="527">
        <v>2030.8816000000002</v>
      </c>
      <c r="K6" s="527">
        <v>100</v>
      </c>
      <c r="L6" s="527">
        <v>54080.625800000009</v>
      </c>
      <c r="M6" s="527">
        <v>61.738803695574092</v>
      </c>
      <c r="N6" s="527">
        <v>310.45499999999998</v>
      </c>
      <c r="O6" s="527">
        <v>99.312299689165911</v>
      </c>
      <c r="P6" s="527">
        <v>10957.41</v>
      </c>
      <c r="Q6" s="527">
        <v>100.00000000000001</v>
      </c>
      <c r="R6" s="527">
        <v>0</v>
      </c>
      <c r="S6" s="527"/>
      <c r="T6" s="527">
        <v>0</v>
      </c>
      <c r="U6" s="527">
        <v>0</v>
      </c>
      <c r="V6" s="527">
        <v>0</v>
      </c>
      <c r="W6" s="527">
        <v>0</v>
      </c>
      <c r="X6" s="527">
        <v>34.220599999999997</v>
      </c>
      <c r="Y6" s="527">
        <v>100</v>
      </c>
      <c r="Z6" s="527">
        <v>593.43162999999993</v>
      </c>
      <c r="AA6" s="527">
        <v>53.932121885717486</v>
      </c>
      <c r="AB6" s="527">
        <v>323.13026999999994</v>
      </c>
      <c r="AC6" s="527">
        <v>100.00000000000001</v>
      </c>
    </row>
    <row r="7" spans="1:29" s="268" customFormat="1" ht="18" customHeight="1">
      <c r="A7" s="237">
        <v>1</v>
      </c>
      <c r="B7" s="266" t="s">
        <v>3</v>
      </c>
      <c r="C7" s="237" t="s">
        <v>4</v>
      </c>
      <c r="D7" s="267">
        <v>0</v>
      </c>
      <c r="E7" s="267">
        <v>0</v>
      </c>
      <c r="F7" s="267">
        <v>0</v>
      </c>
      <c r="G7" s="267">
        <v>0</v>
      </c>
      <c r="H7" s="267">
        <v>6014.3159599999999</v>
      </c>
      <c r="I7" s="267">
        <v>85.844262082152113</v>
      </c>
      <c r="J7" s="267">
        <v>2030.8816000000002</v>
      </c>
      <c r="K7" s="267">
        <v>100</v>
      </c>
      <c r="L7" s="267">
        <v>54080.625800000009</v>
      </c>
      <c r="M7" s="267">
        <v>61.738803695574092</v>
      </c>
      <c r="N7" s="267">
        <v>15.87</v>
      </c>
      <c r="O7" s="267">
        <v>5.1118519592211431</v>
      </c>
      <c r="P7" s="267">
        <v>10921.84</v>
      </c>
      <c r="Q7" s="267">
        <v>99.675379492051519</v>
      </c>
      <c r="R7" s="267">
        <v>0</v>
      </c>
      <c r="S7" s="267">
        <v>0</v>
      </c>
      <c r="T7" s="267">
        <v>0</v>
      </c>
      <c r="U7" s="267">
        <v>0</v>
      </c>
      <c r="V7" s="267">
        <v>0</v>
      </c>
      <c r="W7" s="267">
        <v>0</v>
      </c>
      <c r="X7" s="267">
        <v>0</v>
      </c>
      <c r="Y7" s="267">
        <v>0</v>
      </c>
      <c r="Z7" s="267">
        <v>0</v>
      </c>
      <c r="AA7" s="267">
        <v>0</v>
      </c>
      <c r="AB7" s="267">
        <v>0</v>
      </c>
      <c r="AC7" s="267">
        <v>0</v>
      </c>
    </row>
    <row r="8" spans="1:29" s="271" customFormat="1" ht="18" customHeight="1">
      <c r="A8" s="237"/>
      <c r="B8" s="10" t="s">
        <v>238</v>
      </c>
      <c r="C8" s="237"/>
      <c r="D8" s="269"/>
      <c r="E8" s="269"/>
      <c r="F8" s="269"/>
      <c r="G8" s="269"/>
      <c r="H8" s="270"/>
      <c r="I8" s="269"/>
      <c r="J8" s="269"/>
      <c r="K8" s="269"/>
      <c r="L8" s="269"/>
      <c r="M8" s="269"/>
      <c r="N8" s="269"/>
      <c r="O8" s="269"/>
      <c r="P8" s="269"/>
      <c r="Q8" s="269"/>
      <c r="R8" s="269"/>
      <c r="S8" s="269"/>
      <c r="T8" s="269"/>
      <c r="U8" s="269"/>
      <c r="V8" s="269"/>
      <c r="W8" s="269"/>
      <c r="X8" s="269"/>
      <c r="Y8" s="270"/>
      <c r="Z8" s="270"/>
      <c r="AA8" s="270"/>
      <c r="AB8" s="269"/>
      <c r="AC8" s="270"/>
    </row>
    <row r="9" spans="1:29" ht="18" customHeight="1">
      <c r="A9" s="11" t="s">
        <v>6</v>
      </c>
      <c r="B9" s="9" t="s">
        <v>87</v>
      </c>
      <c r="C9" s="11" t="s">
        <v>5</v>
      </c>
      <c r="D9" s="272">
        <v>0</v>
      </c>
      <c r="E9" s="272">
        <v>0</v>
      </c>
      <c r="F9" s="272">
        <v>0</v>
      </c>
      <c r="G9" s="272">
        <v>0</v>
      </c>
      <c r="H9" s="272">
        <v>361.54714999999999</v>
      </c>
      <c r="I9" s="272">
        <v>5.1604785159400173</v>
      </c>
      <c r="J9" s="272">
        <v>714.58949000000007</v>
      </c>
      <c r="K9" s="272">
        <v>35.186171857581456</v>
      </c>
      <c r="L9" s="272">
        <v>0</v>
      </c>
      <c r="M9" s="272">
        <v>0</v>
      </c>
      <c r="N9" s="272">
        <v>0</v>
      </c>
      <c r="O9" s="272">
        <v>0</v>
      </c>
      <c r="P9" s="272">
        <v>0</v>
      </c>
      <c r="Q9" s="272">
        <v>0</v>
      </c>
      <c r="R9" s="272">
        <v>0</v>
      </c>
      <c r="S9" s="272">
        <v>0</v>
      </c>
      <c r="T9" s="272">
        <v>0</v>
      </c>
      <c r="U9" s="272">
        <v>0</v>
      </c>
      <c r="V9" s="272">
        <v>0</v>
      </c>
      <c r="W9" s="272">
        <v>0</v>
      </c>
      <c r="X9" s="272">
        <v>0</v>
      </c>
      <c r="Y9" s="272">
        <v>0</v>
      </c>
      <c r="Z9" s="272">
        <v>0</v>
      </c>
      <c r="AA9" s="272">
        <v>0</v>
      </c>
      <c r="AB9" s="272">
        <v>0</v>
      </c>
      <c r="AC9" s="272">
        <v>0</v>
      </c>
    </row>
    <row r="10" spans="1:29" ht="18" customHeight="1">
      <c r="A10" s="52"/>
      <c r="B10" s="10" t="s">
        <v>239</v>
      </c>
      <c r="C10" s="52" t="s">
        <v>7</v>
      </c>
      <c r="D10" s="272"/>
      <c r="E10" s="272"/>
      <c r="F10" s="272"/>
      <c r="G10" s="272"/>
      <c r="H10" s="273">
        <v>84.382999999999996</v>
      </c>
      <c r="I10" s="272">
        <v>1.2044256429916995</v>
      </c>
      <c r="J10" s="272">
        <v>714.58949000000007</v>
      </c>
      <c r="K10" s="272">
        <v>35.186171857581456</v>
      </c>
      <c r="L10" s="272"/>
      <c r="M10" s="272">
        <v>0</v>
      </c>
      <c r="N10" s="272"/>
      <c r="O10" s="272"/>
      <c r="P10" s="272"/>
      <c r="Q10" s="272"/>
      <c r="R10" s="272"/>
      <c r="S10" s="272"/>
      <c r="T10" s="272"/>
      <c r="U10" s="272"/>
      <c r="V10" s="272"/>
      <c r="W10" s="272"/>
      <c r="X10" s="272"/>
      <c r="Y10" s="273"/>
      <c r="Z10" s="273"/>
      <c r="AA10" s="273"/>
      <c r="AB10" s="272"/>
      <c r="AC10" s="273"/>
    </row>
    <row r="11" spans="1:29" ht="18" hidden="1" customHeight="1">
      <c r="A11" s="52"/>
      <c r="B11" s="10" t="s">
        <v>139</v>
      </c>
      <c r="C11" s="52" t="s">
        <v>8</v>
      </c>
      <c r="D11" s="272"/>
      <c r="E11" s="272"/>
      <c r="F11" s="272"/>
      <c r="G11" s="272"/>
      <c r="H11" s="273">
        <v>277.16415000000001</v>
      </c>
      <c r="I11" s="272">
        <v>3.9560528729483173</v>
      </c>
      <c r="J11" s="272"/>
      <c r="K11" s="272">
        <v>0</v>
      </c>
      <c r="L11" s="272"/>
      <c r="M11" s="272">
        <v>0</v>
      </c>
      <c r="N11" s="272"/>
      <c r="O11" s="272"/>
      <c r="P11" s="272"/>
      <c r="Q11" s="272"/>
      <c r="R11" s="272"/>
      <c r="S11" s="272"/>
      <c r="T11" s="272"/>
      <c r="U11" s="272"/>
      <c r="V11" s="272"/>
      <c r="W11" s="272"/>
      <c r="X11" s="272"/>
      <c r="Y11" s="273"/>
      <c r="Z11" s="273"/>
      <c r="AA11" s="273"/>
      <c r="AB11" s="272"/>
      <c r="AC11" s="273"/>
    </row>
    <row r="12" spans="1:29" ht="18" hidden="1" customHeight="1">
      <c r="A12" s="52"/>
      <c r="B12" s="10" t="s">
        <v>140</v>
      </c>
      <c r="C12" s="52" t="s">
        <v>10</v>
      </c>
      <c r="D12" s="272"/>
      <c r="E12" s="272"/>
      <c r="F12" s="272"/>
      <c r="G12" s="272"/>
      <c r="H12" s="273">
        <v>0</v>
      </c>
      <c r="I12" s="272">
        <v>0</v>
      </c>
      <c r="J12" s="272"/>
      <c r="K12" s="272">
        <v>0</v>
      </c>
      <c r="L12" s="272"/>
      <c r="M12" s="272">
        <v>0</v>
      </c>
      <c r="N12" s="272"/>
      <c r="O12" s="272"/>
      <c r="P12" s="272"/>
      <c r="Q12" s="272"/>
      <c r="R12" s="272"/>
      <c r="S12" s="272"/>
      <c r="T12" s="272"/>
      <c r="U12" s="272"/>
      <c r="V12" s="272"/>
      <c r="W12" s="272"/>
      <c r="X12" s="272"/>
      <c r="Y12" s="273"/>
      <c r="Z12" s="273"/>
      <c r="AA12" s="273"/>
      <c r="AB12" s="272"/>
      <c r="AC12" s="273"/>
    </row>
    <row r="13" spans="1:29" ht="18" customHeight="1">
      <c r="A13" s="11" t="s">
        <v>9</v>
      </c>
      <c r="B13" s="9" t="s">
        <v>91</v>
      </c>
      <c r="C13" s="11" t="s">
        <v>12</v>
      </c>
      <c r="D13" s="272"/>
      <c r="E13" s="272"/>
      <c r="F13" s="272"/>
      <c r="G13" s="272"/>
      <c r="H13" s="273">
        <v>933.73802999999998</v>
      </c>
      <c r="I13" s="272">
        <v>13.327542599440086</v>
      </c>
      <c r="J13" s="272"/>
      <c r="K13" s="272">
        <v>0</v>
      </c>
      <c r="L13" s="272"/>
      <c r="M13" s="272">
        <v>0</v>
      </c>
      <c r="N13" s="272"/>
      <c r="O13" s="272"/>
      <c r="P13" s="272"/>
      <c r="Q13" s="272"/>
      <c r="R13" s="272"/>
      <c r="S13" s="272"/>
      <c r="T13" s="272"/>
      <c r="U13" s="272"/>
      <c r="V13" s="272"/>
      <c r="W13" s="272"/>
      <c r="X13" s="272"/>
      <c r="Y13" s="273"/>
      <c r="Z13" s="273"/>
      <c r="AA13" s="273"/>
      <c r="AB13" s="272"/>
      <c r="AC13" s="273"/>
    </row>
    <row r="14" spans="1:29" ht="18" customHeight="1">
      <c r="A14" s="11" t="s">
        <v>11</v>
      </c>
      <c r="B14" s="9" t="s">
        <v>61</v>
      </c>
      <c r="C14" s="11" t="s">
        <v>14</v>
      </c>
      <c r="D14" s="272"/>
      <c r="E14" s="272"/>
      <c r="F14" s="272"/>
      <c r="G14" s="272"/>
      <c r="H14" s="273">
        <v>73.375699999999995</v>
      </c>
      <c r="I14" s="272">
        <v>1.0473149171333804</v>
      </c>
      <c r="J14" s="272">
        <v>1316.2921100000001</v>
      </c>
      <c r="K14" s="272">
        <v>64.813828142418544</v>
      </c>
      <c r="L14" s="272"/>
      <c r="M14" s="272">
        <v>0</v>
      </c>
      <c r="N14" s="272"/>
      <c r="O14" s="272"/>
      <c r="P14" s="272"/>
      <c r="Q14" s="272"/>
      <c r="R14" s="272"/>
      <c r="S14" s="272"/>
      <c r="T14" s="272"/>
      <c r="U14" s="272"/>
      <c r="V14" s="272"/>
      <c r="W14" s="272"/>
      <c r="X14" s="272"/>
      <c r="Y14" s="273"/>
      <c r="Z14" s="273"/>
      <c r="AA14" s="273"/>
      <c r="AB14" s="272"/>
      <c r="AC14" s="273"/>
    </row>
    <row r="15" spans="1:29" ht="18" customHeight="1">
      <c r="A15" s="11" t="s">
        <v>13</v>
      </c>
      <c r="B15" s="9" t="s">
        <v>62</v>
      </c>
      <c r="C15" s="11" t="s">
        <v>16</v>
      </c>
      <c r="D15" s="272"/>
      <c r="E15" s="272"/>
      <c r="F15" s="272"/>
      <c r="G15" s="272"/>
      <c r="H15" s="273">
        <v>1648.9</v>
      </c>
      <c r="I15" s="272">
        <v>23.535278939229627</v>
      </c>
      <c r="J15" s="272"/>
      <c r="K15" s="272">
        <v>0</v>
      </c>
      <c r="L15" s="272">
        <v>17803.230000000003</v>
      </c>
      <c r="M15" s="272">
        <v>32.919792877100917</v>
      </c>
      <c r="N15" s="272"/>
      <c r="O15" s="272"/>
      <c r="P15" s="272">
        <v>152.19999999999999</v>
      </c>
      <c r="Q15" s="272">
        <v>1.3890143747473171</v>
      </c>
      <c r="R15" s="272"/>
      <c r="S15" s="272"/>
      <c r="T15" s="272"/>
      <c r="U15" s="272"/>
      <c r="V15" s="272"/>
      <c r="W15" s="272"/>
      <c r="X15" s="272"/>
      <c r="Y15" s="273"/>
      <c r="Z15" s="273"/>
      <c r="AA15" s="273"/>
      <c r="AB15" s="272"/>
      <c r="AC15" s="273"/>
    </row>
    <row r="16" spans="1:29" ht="18" customHeight="1">
      <c r="A16" s="11" t="s">
        <v>15</v>
      </c>
      <c r="B16" s="9" t="s">
        <v>63</v>
      </c>
      <c r="C16" s="11" t="s">
        <v>17</v>
      </c>
      <c r="D16" s="272"/>
      <c r="E16" s="272"/>
      <c r="F16" s="272"/>
      <c r="G16" s="272"/>
      <c r="H16" s="273">
        <v>0</v>
      </c>
      <c r="I16" s="272">
        <v>0</v>
      </c>
      <c r="J16" s="272"/>
      <c r="K16" s="272">
        <v>0</v>
      </c>
      <c r="L16" s="272">
        <v>10769.43</v>
      </c>
      <c r="M16" s="272">
        <v>19.913656398554469</v>
      </c>
      <c r="N16" s="272"/>
      <c r="O16" s="272"/>
      <c r="P16" s="272">
        <v>10769.43</v>
      </c>
      <c r="Q16" s="272">
        <v>98.284448606011836</v>
      </c>
      <c r="R16" s="272"/>
      <c r="S16" s="272"/>
      <c r="T16" s="272"/>
      <c r="U16" s="272"/>
      <c r="V16" s="272"/>
      <c r="W16" s="272"/>
      <c r="X16" s="272"/>
      <c r="Y16" s="273"/>
      <c r="Z16" s="273"/>
      <c r="AA16" s="273"/>
      <c r="AB16" s="272"/>
      <c r="AC16" s="273"/>
    </row>
    <row r="17" spans="1:29" ht="18" customHeight="1">
      <c r="A17" s="11" t="s">
        <v>65</v>
      </c>
      <c r="B17" s="9" t="s">
        <v>64</v>
      </c>
      <c r="C17" s="11" t="s">
        <v>18</v>
      </c>
      <c r="D17" s="272">
        <v>0</v>
      </c>
      <c r="E17" s="272">
        <v>0</v>
      </c>
      <c r="F17" s="272">
        <v>0</v>
      </c>
      <c r="G17" s="272">
        <v>0</v>
      </c>
      <c r="H17" s="272">
        <v>2967.3133300000004</v>
      </c>
      <c r="I17" s="272">
        <v>42.353415562886973</v>
      </c>
      <c r="J17" s="272">
        <v>0</v>
      </c>
      <c r="K17" s="272">
        <v>0</v>
      </c>
      <c r="L17" s="272">
        <v>25507.965800000002</v>
      </c>
      <c r="M17" s="272">
        <v>8.9053544199187122</v>
      </c>
      <c r="N17" s="272">
        <v>0</v>
      </c>
      <c r="O17" s="272">
        <v>0</v>
      </c>
      <c r="P17" s="272">
        <v>0</v>
      </c>
      <c r="Q17" s="272">
        <v>0</v>
      </c>
      <c r="R17" s="272">
        <v>0</v>
      </c>
      <c r="S17" s="272">
        <v>0</v>
      </c>
      <c r="T17" s="272">
        <v>0</v>
      </c>
      <c r="U17" s="272">
        <v>0</v>
      </c>
      <c r="V17" s="272">
        <v>0</v>
      </c>
      <c r="W17" s="272">
        <v>0</v>
      </c>
      <c r="X17" s="272">
        <v>0</v>
      </c>
      <c r="Y17" s="272">
        <v>0</v>
      </c>
      <c r="Z17" s="272">
        <v>0</v>
      </c>
      <c r="AA17" s="272">
        <v>0</v>
      </c>
      <c r="AB17" s="272">
        <v>0</v>
      </c>
      <c r="AC17" s="272">
        <v>0</v>
      </c>
    </row>
    <row r="18" spans="1:29" s="33" customFormat="1" ht="18" customHeight="1">
      <c r="A18" s="11"/>
      <c r="B18" s="10" t="s">
        <v>240</v>
      </c>
      <c r="C18" s="52" t="s">
        <v>209</v>
      </c>
      <c r="D18" s="272"/>
      <c r="E18" s="272"/>
      <c r="F18" s="272"/>
      <c r="G18" s="272"/>
      <c r="H18" s="273">
        <v>2299.4999000000003</v>
      </c>
      <c r="I18" s="272">
        <v>32.821500131742759</v>
      </c>
      <c r="J18" s="272"/>
      <c r="K18" s="272"/>
      <c r="L18" s="272">
        <v>20691.894400000001</v>
      </c>
      <c r="M18" s="272"/>
      <c r="N18" s="272"/>
      <c r="O18" s="272"/>
      <c r="P18" s="272"/>
      <c r="Q18" s="272"/>
      <c r="R18" s="272"/>
      <c r="S18" s="272"/>
      <c r="T18" s="272"/>
      <c r="U18" s="272"/>
      <c r="V18" s="272"/>
      <c r="W18" s="272"/>
      <c r="X18" s="272"/>
      <c r="Y18" s="273"/>
      <c r="Z18" s="273"/>
      <c r="AA18" s="273"/>
      <c r="AB18" s="272"/>
      <c r="AC18" s="273"/>
    </row>
    <row r="19" spans="1:29" ht="18" hidden="1" customHeight="1">
      <c r="A19" s="11"/>
      <c r="B19" s="10" t="s">
        <v>218</v>
      </c>
      <c r="C19" s="52" t="s">
        <v>210</v>
      </c>
      <c r="D19" s="272"/>
      <c r="E19" s="272"/>
      <c r="F19" s="272"/>
      <c r="G19" s="272"/>
      <c r="H19" s="273">
        <v>660.68342999999993</v>
      </c>
      <c r="I19" s="272">
        <v>9.4301466526635878</v>
      </c>
      <c r="J19" s="272"/>
      <c r="K19" s="272">
        <v>0</v>
      </c>
      <c r="L19" s="272">
        <v>4286.9992000000002</v>
      </c>
      <c r="M19" s="272">
        <v>7.9270517612982205</v>
      </c>
      <c r="N19" s="272"/>
      <c r="O19" s="272"/>
      <c r="P19" s="272"/>
      <c r="Q19" s="272"/>
      <c r="R19" s="272"/>
      <c r="S19" s="272"/>
      <c r="T19" s="272"/>
      <c r="U19" s="272"/>
      <c r="V19" s="272"/>
      <c r="W19" s="272"/>
      <c r="X19" s="272"/>
      <c r="Y19" s="273"/>
      <c r="Z19" s="273"/>
      <c r="AA19" s="273"/>
      <c r="AB19" s="272"/>
      <c r="AC19" s="273"/>
    </row>
    <row r="20" spans="1:29" ht="18" hidden="1" customHeight="1">
      <c r="A20" s="11"/>
      <c r="B20" s="10" t="s">
        <v>219</v>
      </c>
      <c r="C20" s="52" t="s">
        <v>211</v>
      </c>
      <c r="D20" s="272"/>
      <c r="E20" s="272"/>
      <c r="F20" s="272"/>
      <c r="G20" s="272"/>
      <c r="H20" s="273">
        <v>7.13</v>
      </c>
      <c r="I20" s="272">
        <v>0.10176877848062783</v>
      </c>
      <c r="J20" s="272"/>
      <c r="K20" s="272">
        <v>0</v>
      </c>
      <c r="L20" s="272">
        <v>529.07219999999995</v>
      </c>
      <c r="M20" s="272">
        <v>0.97830265862049237</v>
      </c>
      <c r="N20" s="272"/>
      <c r="O20" s="272"/>
      <c r="P20" s="272"/>
      <c r="Q20" s="272"/>
      <c r="R20" s="272"/>
      <c r="S20" s="272"/>
      <c r="T20" s="272"/>
      <c r="U20" s="272"/>
      <c r="V20" s="272"/>
      <c r="W20" s="272"/>
      <c r="X20" s="272"/>
      <c r="Y20" s="273"/>
      <c r="Z20" s="273"/>
      <c r="AA20" s="273"/>
      <c r="AB20" s="272"/>
      <c r="AC20" s="273"/>
    </row>
    <row r="21" spans="1:29" ht="18" customHeight="1">
      <c r="A21" s="11" t="s">
        <v>74</v>
      </c>
      <c r="B21" s="9" t="s">
        <v>73</v>
      </c>
      <c r="C21" s="11" t="s">
        <v>19</v>
      </c>
      <c r="D21" s="272"/>
      <c r="E21" s="272"/>
      <c r="F21" s="272"/>
      <c r="G21" s="272"/>
      <c r="H21" s="273">
        <v>9.1717500000000012</v>
      </c>
      <c r="I21" s="272">
        <v>0.13091133156096751</v>
      </c>
      <c r="J21" s="272"/>
      <c r="K21" s="272">
        <v>0</v>
      </c>
      <c r="L21" s="272"/>
      <c r="M21" s="272">
        <v>0</v>
      </c>
      <c r="N21" s="272"/>
      <c r="O21" s="272"/>
      <c r="P21" s="272">
        <v>0.21</v>
      </c>
      <c r="Q21" s="272">
        <v>1.9165112923583219E-3</v>
      </c>
      <c r="R21" s="272"/>
      <c r="S21" s="272"/>
      <c r="T21" s="272"/>
      <c r="U21" s="272"/>
      <c r="V21" s="272"/>
      <c r="W21" s="272"/>
      <c r="X21" s="272"/>
      <c r="Y21" s="273"/>
      <c r="Z21" s="273"/>
      <c r="AA21" s="273"/>
      <c r="AB21" s="272"/>
      <c r="AC21" s="273"/>
    </row>
    <row r="22" spans="1:29" ht="18" customHeight="1">
      <c r="A22" s="11" t="s">
        <v>88</v>
      </c>
      <c r="B22" s="9" t="s">
        <v>75</v>
      </c>
      <c r="C22" s="11" t="s">
        <v>20</v>
      </c>
      <c r="D22" s="272"/>
      <c r="E22" s="272"/>
      <c r="F22" s="272"/>
      <c r="G22" s="272"/>
      <c r="H22" s="273">
        <v>0</v>
      </c>
      <c r="I22" s="272">
        <v>0</v>
      </c>
      <c r="J22" s="272"/>
      <c r="K22" s="272">
        <v>0</v>
      </c>
      <c r="L22" s="272"/>
      <c r="M22" s="272">
        <v>0</v>
      </c>
      <c r="N22" s="272"/>
      <c r="O22" s="272"/>
      <c r="P22" s="272"/>
      <c r="Q22" s="272"/>
      <c r="R22" s="272"/>
      <c r="S22" s="272"/>
      <c r="T22" s="272"/>
      <c r="U22" s="272"/>
      <c r="V22" s="272"/>
      <c r="W22" s="272"/>
      <c r="X22" s="272"/>
      <c r="Y22" s="273"/>
      <c r="Z22" s="273"/>
      <c r="AA22" s="273"/>
      <c r="AB22" s="272"/>
      <c r="AC22" s="273"/>
    </row>
    <row r="23" spans="1:29" ht="18" customHeight="1">
      <c r="A23" s="11" t="s">
        <v>93</v>
      </c>
      <c r="B23" s="9" t="s">
        <v>92</v>
      </c>
      <c r="C23" s="11" t="s">
        <v>21</v>
      </c>
      <c r="D23" s="272"/>
      <c r="E23" s="272"/>
      <c r="F23" s="272"/>
      <c r="G23" s="272"/>
      <c r="H23" s="273">
        <v>20.27</v>
      </c>
      <c r="I23" s="272">
        <v>0.28932021596105556</v>
      </c>
      <c r="J23" s="272"/>
      <c r="K23" s="272">
        <v>0</v>
      </c>
      <c r="L23" s="272"/>
      <c r="M23" s="272">
        <v>0</v>
      </c>
      <c r="N23" s="272">
        <v>15.87</v>
      </c>
      <c r="O23" s="272">
        <v>5.1118519592211431</v>
      </c>
      <c r="P23" s="272"/>
      <c r="Q23" s="272"/>
      <c r="R23" s="272"/>
      <c r="S23" s="272"/>
      <c r="T23" s="272"/>
      <c r="U23" s="272"/>
      <c r="V23" s="272"/>
      <c r="W23" s="272"/>
      <c r="X23" s="272"/>
      <c r="Y23" s="273"/>
      <c r="Z23" s="273"/>
      <c r="AA23" s="273"/>
      <c r="AB23" s="272"/>
      <c r="AC23" s="273"/>
    </row>
    <row r="24" spans="1:29" s="268" customFormat="1" ht="18" customHeight="1">
      <c r="A24" s="237">
        <v>2</v>
      </c>
      <c r="B24" s="266" t="s">
        <v>22</v>
      </c>
      <c r="C24" s="237" t="s">
        <v>23</v>
      </c>
      <c r="D24" s="267">
        <v>0</v>
      </c>
      <c r="E24" s="267">
        <v>0</v>
      </c>
      <c r="F24" s="267">
        <v>0</v>
      </c>
      <c r="G24" s="267">
        <v>0</v>
      </c>
      <c r="H24" s="267">
        <v>427.29633999999999</v>
      </c>
      <c r="I24" s="267">
        <v>6.0989378080004251</v>
      </c>
      <c r="J24" s="267">
        <v>0</v>
      </c>
      <c r="K24" s="267">
        <v>0</v>
      </c>
      <c r="L24" s="267">
        <v>0</v>
      </c>
      <c r="M24" s="267">
        <v>0</v>
      </c>
      <c r="N24" s="267">
        <v>294.58499999999998</v>
      </c>
      <c r="O24" s="267">
        <v>94.20044772994477</v>
      </c>
      <c r="P24" s="267">
        <v>24.34</v>
      </c>
      <c r="Q24" s="267">
        <v>0.22213278502857883</v>
      </c>
      <c r="R24" s="267">
        <v>0</v>
      </c>
      <c r="S24" s="267"/>
      <c r="T24" s="267">
        <v>0</v>
      </c>
      <c r="U24" s="267">
        <v>0</v>
      </c>
      <c r="V24" s="267">
        <v>0</v>
      </c>
      <c r="W24" s="267">
        <v>0</v>
      </c>
      <c r="X24" s="267">
        <v>34.220599999999997</v>
      </c>
      <c r="Y24" s="267">
        <v>100</v>
      </c>
      <c r="Z24" s="267">
        <v>593.43162999999993</v>
      </c>
      <c r="AA24" s="267">
        <v>53.932121885717486</v>
      </c>
      <c r="AB24" s="267">
        <v>323.13026999999994</v>
      </c>
      <c r="AC24" s="267">
        <v>100.00000000000001</v>
      </c>
    </row>
    <row r="25" spans="1:29" ht="18" customHeight="1">
      <c r="A25" s="7"/>
      <c r="B25" s="10" t="s">
        <v>238</v>
      </c>
      <c r="C25" s="7"/>
      <c r="D25" s="272"/>
      <c r="E25" s="272"/>
      <c r="F25" s="272"/>
      <c r="G25" s="272"/>
      <c r="H25" s="273"/>
      <c r="I25" s="272"/>
      <c r="J25" s="272"/>
      <c r="K25" s="272"/>
      <c r="L25" s="272"/>
      <c r="M25" s="272"/>
      <c r="N25" s="272"/>
      <c r="O25" s="272"/>
      <c r="P25" s="272"/>
      <c r="Q25" s="272"/>
      <c r="R25" s="272"/>
      <c r="S25" s="272"/>
      <c r="T25" s="272"/>
      <c r="U25" s="272"/>
      <c r="V25" s="272"/>
      <c r="W25" s="272"/>
      <c r="X25" s="272"/>
      <c r="Y25" s="273"/>
      <c r="Z25" s="273"/>
      <c r="AA25" s="273"/>
      <c r="AB25" s="272"/>
      <c r="AC25" s="273"/>
    </row>
    <row r="26" spans="1:29" ht="18" customHeight="1">
      <c r="A26" s="11" t="s">
        <v>24</v>
      </c>
      <c r="B26" s="9" t="s">
        <v>66</v>
      </c>
      <c r="C26" s="11" t="s">
        <v>27</v>
      </c>
      <c r="D26" s="272"/>
      <c r="E26" s="272"/>
      <c r="F26" s="272"/>
      <c r="G26" s="272"/>
      <c r="H26" s="273">
        <v>2.5099999999999998</v>
      </c>
      <c r="I26" s="272">
        <v>3.5826035622212593E-2</v>
      </c>
      <c r="J26" s="272"/>
      <c r="K26" s="272">
        <v>0</v>
      </c>
      <c r="L26" s="272"/>
      <c r="M26" s="272">
        <v>0</v>
      </c>
      <c r="N26" s="272"/>
      <c r="O26" s="272"/>
      <c r="P26" s="272"/>
      <c r="Q26" s="272"/>
      <c r="R26" s="272"/>
      <c r="S26" s="272"/>
      <c r="T26" s="272"/>
      <c r="U26" s="272"/>
      <c r="V26" s="272"/>
      <c r="W26" s="272"/>
      <c r="X26" s="272"/>
      <c r="Y26" s="273"/>
      <c r="Z26" s="273"/>
      <c r="AA26" s="273"/>
      <c r="AB26" s="272"/>
      <c r="AC26" s="273"/>
    </row>
    <row r="27" spans="1:29" ht="18" customHeight="1">
      <c r="A27" s="11" t="s">
        <v>26</v>
      </c>
      <c r="B27" s="9" t="s">
        <v>67</v>
      </c>
      <c r="C27" s="11" t="s">
        <v>29</v>
      </c>
      <c r="D27" s="272"/>
      <c r="E27" s="272"/>
      <c r="F27" s="272"/>
      <c r="G27" s="272"/>
      <c r="H27" s="273">
        <v>0.39</v>
      </c>
      <c r="I27" s="272">
        <v>5.5665951763597269E-3</v>
      </c>
      <c r="J27" s="272"/>
      <c r="K27" s="272">
        <v>0</v>
      </c>
      <c r="L27" s="272"/>
      <c r="M27" s="272">
        <v>0</v>
      </c>
      <c r="N27" s="272"/>
      <c r="O27" s="272"/>
      <c r="P27" s="272"/>
      <c r="Q27" s="272"/>
      <c r="R27" s="272"/>
      <c r="S27" s="272"/>
      <c r="T27" s="272"/>
      <c r="U27" s="272"/>
      <c r="V27" s="272"/>
      <c r="W27" s="272"/>
      <c r="X27" s="272"/>
      <c r="Y27" s="273"/>
      <c r="Z27" s="273">
        <v>1.4577</v>
      </c>
      <c r="AA27" s="273"/>
      <c r="AB27" s="272"/>
      <c r="AC27" s="273"/>
    </row>
    <row r="28" spans="1:29" ht="18" customHeight="1">
      <c r="A28" s="11" t="s">
        <v>28</v>
      </c>
      <c r="B28" s="9" t="s">
        <v>68</v>
      </c>
      <c r="C28" s="11" t="s">
        <v>31</v>
      </c>
      <c r="D28" s="272"/>
      <c r="E28" s="272"/>
      <c r="F28" s="272"/>
      <c r="G28" s="272"/>
      <c r="H28" s="273">
        <v>0</v>
      </c>
      <c r="I28" s="272">
        <v>0</v>
      </c>
      <c r="J28" s="272"/>
      <c r="K28" s="272">
        <v>0</v>
      </c>
      <c r="L28" s="272"/>
      <c r="M28" s="272">
        <v>0</v>
      </c>
      <c r="N28" s="272"/>
      <c r="O28" s="272"/>
      <c r="P28" s="272"/>
      <c r="Q28" s="272"/>
      <c r="R28" s="272">
        <v>0</v>
      </c>
      <c r="S28" s="272"/>
      <c r="T28" s="272"/>
      <c r="U28" s="272"/>
      <c r="V28" s="272"/>
      <c r="W28" s="272"/>
      <c r="X28" s="272"/>
      <c r="Y28" s="273"/>
      <c r="Z28" s="273"/>
      <c r="AA28" s="273"/>
      <c r="AB28" s="272"/>
      <c r="AC28" s="273"/>
    </row>
    <row r="29" spans="1:29" ht="18" customHeight="1">
      <c r="A29" s="11" t="s">
        <v>30</v>
      </c>
      <c r="B29" s="9" t="s">
        <v>94</v>
      </c>
      <c r="C29" s="11" t="s">
        <v>95</v>
      </c>
      <c r="D29" s="272"/>
      <c r="E29" s="272"/>
      <c r="F29" s="272"/>
      <c r="G29" s="272"/>
      <c r="H29" s="273">
        <v>0</v>
      </c>
      <c r="I29" s="272">
        <v>0</v>
      </c>
      <c r="J29" s="272"/>
      <c r="K29" s="272">
        <v>0</v>
      </c>
      <c r="L29" s="272"/>
      <c r="M29" s="272">
        <v>0</v>
      </c>
      <c r="N29" s="272"/>
      <c r="O29" s="272"/>
      <c r="P29" s="272"/>
      <c r="Q29" s="272"/>
      <c r="R29" s="272">
        <v>0</v>
      </c>
      <c r="S29" s="272"/>
      <c r="T29" s="272"/>
      <c r="U29" s="272"/>
      <c r="V29" s="272"/>
      <c r="W29" s="272"/>
      <c r="X29" s="272"/>
      <c r="Y29" s="273"/>
      <c r="Z29" s="273"/>
      <c r="AA29" s="273"/>
      <c r="AB29" s="272"/>
      <c r="AC29" s="273"/>
    </row>
    <row r="30" spans="1:29" ht="18" customHeight="1">
      <c r="A30" s="11" t="s">
        <v>32</v>
      </c>
      <c r="B30" s="9" t="s">
        <v>288</v>
      </c>
      <c r="C30" s="11" t="s">
        <v>96</v>
      </c>
      <c r="D30" s="272"/>
      <c r="E30" s="272"/>
      <c r="F30" s="272"/>
      <c r="G30" s="272"/>
      <c r="H30" s="273">
        <v>2.8681000000000001</v>
      </c>
      <c r="I30" s="272">
        <v>4.0937311859788036E-2</v>
      </c>
      <c r="J30" s="272"/>
      <c r="K30" s="272">
        <v>0</v>
      </c>
      <c r="L30" s="272"/>
      <c r="M30" s="272">
        <v>0</v>
      </c>
      <c r="N30" s="272">
        <v>287</v>
      </c>
      <c r="O30" s="272">
        <v>92.444959817042744</v>
      </c>
      <c r="P30" s="272"/>
      <c r="Q30" s="272"/>
      <c r="R30" s="272"/>
      <c r="S30" s="272"/>
      <c r="T30" s="272"/>
      <c r="U30" s="272"/>
      <c r="V30" s="272"/>
      <c r="W30" s="272"/>
      <c r="X30" s="272">
        <v>34.220599999999997</v>
      </c>
      <c r="Y30" s="273">
        <v>100</v>
      </c>
      <c r="Z30" s="273">
        <v>31.352499999999999</v>
      </c>
      <c r="AA30" s="273"/>
      <c r="AB30" s="272"/>
      <c r="AC30" s="273"/>
    </row>
    <row r="31" spans="1:29" ht="18" customHeight="1">
      <c r="A31" s="11" t="s">
        <v>34</v>
      </c>
      <c r="B31" s="9" t="s">
        <v>97</v>
      </c>
      <c r="C31" s="11" t="s">
        <v>33</v>
      </c>
      <c r="D31" s="272"/>
      <c r="E31" s="272"/>
      <c r="F31" s="272"/>
      <c r="G31" s="272"/>
      <c r="H31" s="273">
        <v>0.17</v>
      </c>
      <c r="I31" s="272">
        <v>2.4264645640542401E-3</v>
      </c>
      <c r="J31" s="272"/>
      <c r="K31" s="272">
        <v>0</v>
      </c>
      <c r="L31" s="272"/>
      <c r="M31" s="272">
        <v>0</v>
      </c>
      <c r="N31" s="272"/>
      <c r="O31" s="272"/>
      <c r="P31" s="272"/>
      <c r="Q31" s="272"/>
      <c r="R31" s="272"/>
      <c r="S31" s="272"/>
      <c r="T31" s="272"/>
      <c r="U31" s="272"/>
      <c r="V31" s="272"/>
      <c r="W31" s="272"/>
      <c r="X31" s="272"/>
      <c r="Y31" s="273"/>
      <c r="Z31" s="273"/>
      <c r="AA31" s="273"/>
      <c r="AB31" s="272">
        <v>3.08</v>
      </c>
      <c r="AC31" s="273">
        <v>0.95317594355985302</v>
      </c>
    </row>
    <row r="32" spans="1:29" ht="18" customHeight="1">
      <c r="A32" s="11" t="s">
        <v>69</v>
      </c>
      <c r="B32" s="9" t="s">
        <v>109</v>
      </c>
      <c r="C32" s="11" t="s">
        <v>36</v>
      </c>
      <c r="D32" s="272"/>
      <c r="E32" s="272"/>
      <c r="F32" s="272"/>
      <c r="G32" s="272"/>
      <c r="H32" s="273">
        <v>121.32</v>
      </c>
      <c r="I32" s="272">
        <v>1.7316392994768257</v>
      </c>
      <c r="J32" s="272"/>
      <c r="K32" s="272">
        <v>0</v>
      </c>
      <c r="L32" s="272"/>
      <c r="M32" s="272">
        <v>0</v>
      </c>
      <c r="N32" s="272"/>
      <c r="O32" s="272"/>
      <c r="P32" s="272"/>
      <c r="Q32" s="272"/>
      <c r="R32" s="272"/>
      <c r="S32" s="272"/>
      <c r="T32" s="272"/>
      <c r="U32" s="272"/>
      <c r="V32" s="272"/>
      <c r="W32" s="272"/>
      <c r="X32" s="272"/>
      <c r="Y32" s="273"/>
      <c r="Z32" s="273"/>
      <c r="AA32" s="273"/>
      <c r="AB32" s="272"/>
      <c r="AC32" s="273"/>
    </row>
    <row r="33" spans="1:29" ht="18" customHeight="1">
      <c r="A33" s="11" t="s">
        <v>70</v>
      </c>
      <c r="B33" s="200" t="s">
        <v>102</v>
      </c>
      <c r="C33" s="530" t="s">
        <v>35</v>
      </c>
      <c r="D33" s="272"/>
      <c r="E33" s="272"/>
      <c r="F33" s="272"/>
      <c r="G33" s="272"/>
      <c r="H33" s="273">
        <v>9.2500000000000018</v>
      </c>
      <c r="I33" s="272">
        <v>0.13202821892648073</v>
      </c>
      <c r="J33" s="272"/>
      <c r="K33" s="272">
        <v>0</v>
      </c>
      <c r="L33" s="272"/>
      <c r="M33" s="272">
        <v>0</v>
      </c>
      <c r="N33" s="272"/>
      <c r="O33" s="272"/>
      <c r="P33" s="272"/>
      <c r="Q33" s="272"/>
      <c r="R33" s="272"/>
      <c r="S33" s="272"/>
      <c r="T33" s="272"/>
      <c r="U33" s="272"/>
      <c r="V33" s="272"/>
      <c r="W33" s="272"/>
      <c r="X33" s="272"/>
      <c r="Y33" s="273"/>
      <c r="Z33" s="273"/>
      <c r="AA33" s="273"/>
      <c r="AB33" s="272"/>
      <c r="AC33" s="273"/>
    </row>
    <row r="34" spans="1:29" ht="30">
      <c r="A34" s="11" t="s">
        <v>71</v>
      </c>
      <c r="B34" s="9" t="s">
        <v>128</v>
      </c>
      <c r="C34" s="11" t="s">
        <v>44</v>
      </c>
      <c r="D34" s="272">
        <v>0</v>
      </c>
      <c r="E34" s="272">
        <v>0</v>
      </c>
      <c r="F34" s="272">
        <v>0</v>
      </c>
      <c r="G34" s="272">
        <v>0</v>
      </c>
      <c r="H34" s="272">
        <v>126.10770000000002</v>
      </c>
      <c r="I34" s="272">
        <v>1.7999756782610761</v>
      </c>
      <c r="J34" s="272">
        <v>0</v>
      </c>
      <c r="K34" s="272">
        <v>0</v>
      </c>
      <c r="L34" s="272">
        <v>0</v>
      </c>
      <c r="M34" s="272">
        <v>0</v>
      </c>
      <c r="N34" s="272">
        <v>5.4499999999999993</v>
      </c>
      <c r="O34" s="272">
        <v>1.7554879129020307</v>
      </c>
      <c r="P34" s="272">
        <v>0</v>
      </c>
      <c r="Q34" s="272">
        <v>0</v>
      </c>
      <c r="R34" s="272">
        <v>0</v>
      </c>
      <c r="S34" s="272">
        <v>0</v>
      </c>
      <c r="T34" s="272">
        <v>0</v>
      </c>
      <c r="U34" s="272">
        <v>0</v>
      </c>
      <c r="V34" s="272">
        <v>0</v>
      </c>
      <c r="W34" s="272">
        <v>0</v>
      </c>
      <c r="X34" s="272">
        <v>0</v>
      </c>
      <c r="Y34" s="272">
        <v>0</v>
      </c>
      <c r="Z34" s="272">
        <v>224.23215999999999</v>
      </c>
      <c r="AA34" s="272">
        <v>0</v>
      </c>
      <c r="AB34" s="272">
        <v>0</v>
      </c>
      <c r="AC34" s="272">
        <v>0</v>
      </c>
    </row>
    <row r="35" spans="1:29" ht="18" customHeight="1">
      <c r="A35" s="11"/>
      <c r="B35" s="10" t="s">
        <v>238</v>
      </c>
      <c r="C35" s="11"/>
      <c r="D35" s="272"/>
      <c r="E35" s="272"/>
      <c r="F35" s="272"/>
      <c r="G35" s="272"/>
      <c r="H35" s="273"/>
      <c r="I35" s="272"/>
      <c r="J35" s="272"/>
      <c r="K35" s="272"/>
      <c r="L35" s="272"/>
      <c r="M35" s="272"/>
      <c r="N35" s="272"/>
      <c r="O35" s="272"/>
      <c r="P35" s="272"/>
      <c r="Q35" s="272"/>
      <c r="R35" s="272"/>
      <c r="S35" s="272"/>
      <c r="T35" s="272"/>
      <c r="U35" s="272"/>
      <c r="V35" s="272"/>
      <c r="W35" s="272"/>
      <c r="X35" s="272"/>
      <c r="Y35" s="273"/>
      <c r="Z35" s="273">
        <v>0</v>
      </c>
      <c r="AA35" s="273"/>
      <c r="AB35" s="272"/>
      <c r="AC35" s="273"/>
    </row>
    <row r="36" spans="1:29" ht="18" customHeight="1">
      <c r="A36" s="11" t="s">
        <v>189</v>
      </c>
      <c r="B36" s="9" t="s">
        <v>125</v>
      </c>
      <c r="C36" s="11" t="s">
        <v>45</v>
      </c>
      <c r="D36" s="272"/>
      <c r="E36" s="272"/>
      <c r="F36" s="272"/>
      <c r="G36" s="272"/>
      <c r="H36" s="273">
        <v>100.48930000000001</v>
      </c>
      <c r="I36" s="272">
        <v>1.434316032450681</v>
      </c>
      <c r="J36" s="272"/>
      <c r="K36" s="272">
        <v>0</v>
      </c>
      <c r="L36" s="272"/>
      <c r="M36" s="272">
        <v>0</v>
      </c>
      <c r="N36" s="272"/>
      <c r="O36" s="272"/>
      <c r="P36" s="272"/>
      <c r="Q36" s="272"/>
      <c r="R36" s="272"/>
      <c r="S36" s="272"/>
      <c r="T36" s="272"/>
      <c r="U36" s="272"/>
      <c r="V36" s="272"/>
      <c r="W36" s="272"/>
      <c r="X36" s="272"/>
      <c r="Y36" s="273"/>
      <c r="Z36" s="273">
        <v>166.14586</v>
      </c>
      <c r="AA36" s="273"/>
      <c r="AB36" s="272"/>
      <c r="AC36" s="273"/>
    </row>
    <row r="37" spans="1:29" ht="18" customHeight="1">
      <c r="A37" s="11" t="s">
        <v>189</v>
      </c>
      <c r="B37" s="9" t="s">
        <v>126</v>
      </c>
      <c r="C37" s="11" t="s">
        <v>46</v>
      </c>
      <c r="D37" s="272"/>
      <c r="E37" s="272"/>
      <c r="F37" s="272"/>
      <c r="G37" s="272"/>
      <c r="H37" s="273">
        <v>0.26</v>
      </c>
      <c r="I37" s="272">
        <v>3.7110634509064846E-3</v>
      </c>
      <c r="J37" s="272"/>
      <c r="K37" s="272">
        <v>0</v>
      </c>
      <c r="L37" s="272"/>
      <c r="M37" s="272">
        <v>0</v>
      </c>
      <c r="N37" s="272"/>
      <c r="O37" s="272"/>
      <c r="P37" s="272"/>
      <c r="Q37" s="272"/>
      <c r="R37" s="272"/>
      <c r="S37" s="272"/>
      <c r="T37" s="272"/>
      <c r="U37" s="272"/>
      <c r="V37" s="272"/>
      <c r="W37" s="272"/>
      <c r="X37" s="272"/>
      <c r="Y37" s="273"/>
      <c r="Z37" s="273">
        <v>6.0999999999999988</v>
      </c>
      <c r="AA37" s="273"/>
      <c r="AB37" s="272"/>
      <c r="AC37" s="273"/>
    </row>
    <row r="38" spans="1:29" ht="18" customHeight="1">
      <c r="A38" s="11" t="s">
        <v>189</v>
      </c>
      <c r="B38" s="9" t="s">
        <v>129</v>
      </c>
      <c r="C38" s="11" t="s">
        <v>49</v>
      </c>
      <c r="D38" s="272"/>
      <c r="E38" s="272"/>
      <c r="F38" s="272"/>
      <c r="G38" s="272"/>
      <c r="H38" s="273">
        <v>0.99120000000000008</v>
      </c>
      <c r="I38" s="272">
        <v>1.4147715740532724E-2</v>
      </c>
      <c r="J38" s="272"/>
      <c r="K38" s="272">
        <v>0</v>
      </c>
      <c r="L38" s="272"/>
      <c r="M38" s="272">
        <v>0</v>
      </c>
      <c r="N38" s="272"/>
      <c r="O38" s="272"/>
      <c r="P38" s="272"/>
      <c r="Q38" s="272"/>
      <c r="R38" s="272"/>
      <c r="S38" s="272"/>
      <c r="T38" s="272"/>
      <c r="U38" s="272"/>
      <c r="V38" s="272"/>
      <c r="W38" s="272"/>
      <c r="X38" s="272"/>
      <c r="Y38" s="273"/>
      <c r="Z38" s="273">
        <v>0.35880000000000001</v>
      </c>
      <c r="AA38" s="273"/>
      <c r="AB38" s="272"/>
      <c r="AC38" s="273"/>
    </row>
    <row r="39" spans="1:29" ht="18" customHeight="1">
      <c r="A39" s="11" t="s">
        <v>189</v>
      </c>
      <c r="B39" s="9" t="s">
        <v>131</v>
      </c>
      <c r="C39" s="11" t="s">
        <v>50</v>
      </c>
      <c r="D39" s="272"/>
      <c r="E39" s="272"/>
      <c r="F39" s="272"/>
      <c r="G39" s="272"/>
      <c r="H39" s="273">
        <v>1.8688</v>
      </c>
      <c r="I39" s="272">
        <v>2.6673982219438609E-2</v>
      </c>
      <c r="J39" s="272"/>
      <c r="K39" s="272">
        <v>0</v>
      </c>
      <c r="L39" s="272"/>
      <c r="M39" s="272">
        <v>0</v>
      </c>
      <c r="N39" s="272"/>
      <c r="O39" s="272"/>
      <c r="P39" s="272"/>
      <c r="Q39" s="272"/>
      <c r="R39" s="272"/>
      <c r="S39" s="272"/>
      <c r="T39" s="272"/>
      <c r="U39" s="272"/>
      <c r="V39" s="272"/>
      <c r="W39" s="272"/>
      <c r="X39" s="272"/>
      <c r="Y39" s="273"/>
      <c r="Z39" s="273">
        <v>7.5699999999999967</v>
      </c>
      <c r="AA39" s="273"/>
      <c r="AB39" s="272"/>
      <c r="AC39" s="273"/>
    </row>
    <row r="40" spans="1:29" ht="18" customHeight="1">
      <c r="A40" s="11" t="s">
        <v>189</v>
      </c>
      <c r="B40" s="9" t="s">
        <v>213</v>
      </c>
      <c r="C40" s="11" t="s">
        <v>51</v>
      </c>
      <c r="D40" s="272"/>
      <c r="E40" s="272"/>
      <c r="F40" s="272"/>
      <c r="G40" s="272"/>
      <c r="H40" s="273">
        <v>5.8811</v>
      </c>
      <c r="I40" s="272">
        <v>8.3942827927408176E-2</v>
      </c>
      <c r="J40" s="272"/>
      <c r="K40" s="272">
        <v>0</v>
      </c>
      <c r="L40" s="272"/>
      <c r="M40" s="272">
        <v>0</v>
      </c>
      <c r="N40" s="272"/>
      <c r="O40" s="272"/>
      <c r="P40" s="272"/>
      <c r="Q40" s="272"/>
      <c r="R40" s="272"/>
      <c r="S40" s="272"/>
      <c r="T40" s="272"/>
      <c r="U40" s="272"/>
      <c r="V40" s="272"/>
      <c r="W40" s="272"/>
      <c r="X40" s="272"/>
      <c r="Y40" s="273"/>
      <c r="Z40" s="273">
        <v>33.160600000000002</v>
      </c>
      <c r="AA40" s="273"/>
      <c r="AB40" s="272"/>
      <c r="AC40" s="273"/>
    </row>
    <row r="41" spans="1:29" ht="18" customHeight="1">
      <c r="A41" s="11" t="s">
        <v>189</v>
      </c>
      <c r="B41" s="9" t="s">
        <v>132</v>
      </c>
      <c r="C41" s="11" t="s">
        <v>52</v>
      </c>
      <c r="D41" s="272"/>
      <c r="E41" s="272"/>
      <c r="F41" s="272"/>
      <c r="G41" s="272"/>
      <c r="H41" s="273">
        <v>2.3909000000000002</v>
      </c>
      <c r="I41" s="272">
        <v>3.4126083095278134E-2</v>
      </c>
      <c r="J41" s="272"/>
      <c r="K41" s="272">
        <v>0</v>
      </c>
      <c r="L41" s="272"/>
      <c r="M41" s="272">
        <v>0</v>
      </c>
      <c r="N41" s="272"/>
      <c r="O41" s="272"/>
      <c r="P41" s="272"/>
      <c r="Q41" s="272"/>
      <c r="R41" s="272"/>
      <c r="S41" s="272"/>
      <c r="T41" s="272"/>
      <c r="U41" s="272"/>
      <c r="V41" s="272"/>
      <c r="W41" s="272"/>
      <c r="X41" s="272"/>
      <c r="Y41" s="273"/>
      <c r="Z41" s="273">
        <v>5.8439999999999994</v>
      </c>
      <c r="AA41" s="273"/>
      <c r="AB41" s="272"/>
      <c r="AC41" s="273"/>
    </row>
    <row r="42" spans="1:29" ht="18" customHeight="1">
      <c r="A42" s="11" t="s">
        <v>189</v>
      </c>
      <c r="B42" s="9" t="s">
        <v>134</v>
      </c>
      <c r="C42" s="11" t="s">
        <v>47</v>
      </c>
      <c r="D42" s="272"/>
      <c r="E42" s="272"/>
      <c r="F42" s="272"/>
      <c r="G42" s="272"/>
      <c r="H42" s="273">
        <v>0.24640000000000004</v>
      </c>
      <c r="I42" s="272">
        <v>3.5169462857821462E-3</v>
      </c>
      <c r="J42" s="272"/>
      <c r="K42" s="272">
        <v>0</v>
      </c>
      <c r="L42" s="272"/>
      <c r="M42" s="272">
        <v>0</v>
      </c>
      <c r="N42" s="272"/>
      <c r="O42" s="272"/>
      <c r="P42" s="272"/>
      <c r="Q42" s="272"/>
      <c r="R42" s="272"/>
      <c r="S42" s="272"/>
      <c r="T42" s="272"/>
      <c r="U42" s="272"/>
      <c r="V42" s="272"/>
      <c r="W42" s="272"/>
      <c r="X42" s="272"/>
      <c r="Y42" s="273"/>
      <c r="Z42" s="273"/>
      <c r="AA42" s="273"/>
      <c r="AB42" s="272"/>
      <c r="AC42" s="273"/>
    </row>
    <row r="43" spans="1:29" ht="18" customHeight="1">
      <c r="A43" s="11" t="s">
        <v>189</v>
      </c>
      <c r="B43" s="9" t="s">
        <v>289</v>
      </c>
      <c r="C43" s="11" t="s">
        <v>48</v>
      </c>
      <c r="D43" s="272"/>
      <c r="E43" s="272"/>
      <c r="F43" s="272"/>
      <c r="G43" s="272"/>
      <c r="H43" s="273">
        <v>0.34</v>
      </c>
      <c r="I43" s="272">
        <v>4.8529291281084802E-3</v>
      </c>
      <c r="J43" s="272"/>
      <c r="K43" s="272">
        <v>0</v>
      </c>
      <c r="L43" s="272"/>
      <c r="M43" s="272">
        <v>0</v>
      </c>
      <c r="N43" s="272"/>
      <c r="O43" s="272"/>
      <c r="P43" s="272"/>
      <c r="Q43" s="272"/>
      <c r="R43" s="272"/>
      <c r="S43" s="272"/>
      <c r="T43" s="272"/>
      <c r="U43" s="272"/>
      <c r="V43" s="272"/>
      <c r="W43" s="272"/>
      <c r="X43" s="272"/>
      <c r="Y43" s="273"/>
      <c r="Z43" s="273">
        <v>1.8646999999999994</v>
      </c>
      <c r="AA43" s="273"/>
      <c r="AB43" s="272"/>
      <c r="AC43" s="273"/>
    </row>
    <row r="44" spans="1:29" s="33" customFormat="1" ht="18" customHeight="1">
      <c r="A44" s="11" t="s">
        <v>189</v>
      </c>
      <c r="B44" s="9" t="s">
        <v>220</v>
      </c>
      <c r="C44" s="11" t="s">
        <v>221</v>
      </c>
      <c r="D44" s="272"/>
      <c r="E44" s="272"/>
      <c r="F44" s="272"/>
      <c r="G44" s="272"/>
      <c r="H44" s="273">
        <v>0</v>
      </c>
      <c r="I44" s="272">
        <v>0</v>
      </c>
      <c r="J44" s="272"/>
      <c r="K44" s="272">
        <v>0</v>
      </c>
      <c r="L44" s="272"/>
      <c r="M44" s="272">
        <v>0</v>
      </c>
      <c r="N44" s="272"/>
      <c r="O44" s="272"/>
      <c r="P44" s="272"/>
      <c r="Q44" s="272"/>
      <c r="R44" s="272"/>
      <c r="S44" s="272"/>
      <c r="T44" s="272"/>
      <c r="U44" s="272"/>
      <c r="V44" s="272"/>
      <c r="W44" s="272"/>
      <c r="X44" s="272"/>
      <c r="Y44" s="273"/>
      <c r="Z44" s="273">
        <v>0</v>
      </c>
      <c r="AA44" s="273"/>
      <c r="AB44" s="272"/>
      <c r="AC44" s="273"/>
    </row>
    <row r="45" spans="1:29" ht="18" customHeight="1">
      <c r="A45" s="11" t="s">
        <v>189</v>
      </c>
      <c r="B45" s="9" t="s">
        <v>286</v>
      </c>
      <c r="C45" s="11" t="s">
        <v>37</v>
      </c>
      <c r="D45" s="272"/>
      <c r="E45" s="272"/>
      <c r="F45" s="272"/>
      <c r="G45" s="272"/>
      <c r="H45" s="273">
        <v>0.08</v>
      </c>
      <c r="I45" s="272">
        <v>1.1418656772019952E-3</v>
      </c>
      <c r="J45" s="272"/>
      <c r="K45" s="272"/>
      <c r="L45" s="272"/>
      <c r="M45" s="272"/>
      <c r="N45" s="272">
        <v>5.4499999999999993</v>
      </c>
      <c r="O45" s="272">
        <v>1.7554879129020307</v>
      </c>
      <c r="P45" s="272"/>
      <c r="Q45" s="272"/>
      <c r="R45" s="272"/>
      <c r="S45" s="272"/>
      <c r="T45" s="272"/>
      <c r="U45" s="272"/>
      <c r="V45" s="272"/>
      <c r="W45" s="272"/>
      <c r="X45" s="272"/>
      <c r="Y45" s="272"/>
      <c r="Z45" s="273"/>
      <c r="AA45" s="272"/>
      <c r="AB45" s="272"/>
      <c r="AC45" s="272"/>
    </row>
    <row r="46" spans="1:29" ht="18" customHeight="1">
      <c r="A46" s="11" t="s">
        <v>189</v>
      </c>
      <c r="B46" s="9" t="s">
        <v>82</v>
      </c>
      <c r="C46" s="11" t="s">
        <v>38</v>
      </c>
      <c r="D46" s="272"/>
      <c r="E46" s="272"/>
      <c r="F46" s="272"/>
      <c r="G46" s="272"/>
      <c r="H46" s="273">
        <v>2.21</v>
      </c>
      <c r="I46" s="272">
        <v>3.1544039332705116E-2</v>
      </c>
      <c r="J46" s="272"/>
      <c r="K46" s="272"/>
      <c r="L46" s="272"/>
      <c r="M46" s="272"/>
      <c r="N46" s="272"/>
      <c r="O46" s="272"/>
      <c r="P46" s="272"/>
      <c r="Q46" s="272"/>
      <c r="R46" s="272"/>
      <c r="S46" s="272"/>
      <c r="T46" s="272"/>
      <c r="U46" s="272"/>
      <c r="V46" s="272"/>
      <c r="W46" s="272"/>
      <c r="X46" s="272"/>
      <c r="Y46" s="272"/>
      <c r="Z46" s="273"/>
      <c r="AA46" s="272"/>
      <c r="AB46" s="272"/>
      <c r="AC46" s="272"/>
    </row>
    <row r="47" spans="1:29" ht="18" customHeight="1">
      <c r="A47" s="11" t="s">
        <v>189</v>
      </c>
      <c r="B47" s="200" t="s">
        <v>114</v>
      </c>
      <c r="C47" s="530" t="s">
        <v>39</v>
      </c>
      <c r="D47" s="272"/>
      <c r="E47" s="272"/>
      <c r="F47" s="272"/>
      <c r="G47" s="272"/>
      <c r="H47" s="273">
        <v>0</v>
      </c>
      <c r="I47" s="272">
        <v>0</v>
      </c>
      <c r="J47" s="272"/>
      <c r="K47" s="272"/>
      <c r="L47" s="272"/>
      <c r="M47" s="272"/>
      <c r="N47" s="272"/>
      <c r="O47" s="272"/>
      <c r="P47" s="272"/>
      <c r="Q47" s="272"/>
      <c r="R47" s="272"/>
      <c r="S47" s="272"/>
      <c r="T47" s="272"/>
      <c r="U47" s="272"/>
      <c r="V47" s="272"/>
      <c r="W47" s="272"/>
      <c r="X47" s="272"/>
      <c r="Y47" s="272"/>
      <c r="Z47" s="273"/>
      <c r="AA47" s="272"/>
      <c r="AB47" s="272"/>
      <c r="AC47" s="272"/>
    </row>
    <row r="48" spans="1:29" ht="18" customHeight="1">
      <c r="A48" s="11" t="s">
        <v>189</v>
      </c>
      <c r="B48" s="200" t="s">
        <v>287</v>
      </c>
      <c r="C48" s="530" t="s">
        <v>41</v>
      </c>
      <c r="D48" s="272"/>
      <c r="E48" s="272"/>
      <c r="F48" s="272"/>
      <c r="G48" s="272"/>
      <c r="H48" s="273">
        <v>9.7899999999999991</v>
      </c>
      <c r="I48" s="272">
        <v>0.13973581224759415</v>
      </c>
      <c r="J48" s="272"/>
      <c r="K48" s="272"/>
      <c r="L48" s="272"/>
      <c r="M48" s="272"/>
      <c r="N48" s="272"/>
      <c r="O48" s="272"/>
      <c r="P48" s="272"/>
      <c r="Q48" s="272"/>
      <c r="R48" s="272"/>
      <c r="S48" s="272"/>
      <c r="T48" s="272"/>
      <c r="U48" s="272"/>
      <c r="V48" s="272"/>
      <c r="W48" s="272"/>
      <c r="X48" s="272"/>
      <c r="Y48" s="272"/>
      <c r="Z48" s="273"/>
      <c r="AA48" s="272"/>
      <c r="AB48" s="272"/>
      <c r="AC48" s="272"/>
    </row>
    <row r="49" spans="1:29" ht="18" customHeight="1">
      <c r="A49" s="11" t="s">
        <v>189</v>
      </c>
      <c r="B49" s="9" t="s">
        <v>133</v>
      </c>
      <c r="C49" s="11" t="s">
        <v>53</v>
      </c>
      <c r="D49" s="272"/>
      <c r="E49" s="272"/>
      <c r="F49" s="272"/>
      <c r="G49" s="272"/>
      <c r="H49" s="273">
        <v>0</v>
      </c>
      <c r="I49" s="272">
        <v>0</v>
      </c>
      <c r="J49" s="272"/>
      <c r="K49" s="272"/>
      <c r="L49" s="272"/>
      <c r="M49" s="272"/>
      <c r="N49" s="272"/>
      <c r="O49" s="272"/>
      <c r="P49" s="272"/>
      <c r="Q49" s="272"/>
      <c r="R49" s="272"/>
      <c r="S49" s="272"/>
      <c r="T49" s="272"/>
      <c r="U49" s="272"/>
      <c r="V49" s="272"/>
      <c r="W49" s="272"/>
      <c r="X49" s="272"/>
      <c r="Y49" s="272"/>
      <c r="Z49" s="273">
        <v>0</v>
      </c>
      <c r="AA49" s="272"/>
      <c r="AB49" s="272"/>
      <c r="AC49" s="272"/>
    </row>
    <row r="50" spans="1:29" ht="18" customHeight="1">
      <c r="A50" s="11" t="s">
        <v>189</v>
      </c>
      <c r="B50" s="9" t="s">
        <v>130</v>
      </c>
      <c r="C50" s="11" t="s">
        <v>54</v>
      </c>
      <c r="D50" s="272"/>
      <c r="E50" s="272"/>
      <c r="F50" s="272"/>
      <c r="G50" s="272"/>
      <c r="H50" s="273">
        <v>0</v>
      </c>
      <c r="I50" s="272">
        <v>0</v>
      </c>
      <c r="J50" s="272"/>
      <c r="K50" s="272"/>
      <c r="L50" s="272"/>
      <c r="M50" s="272"/>
      <c r="N50" s="272"/>
      <c r="O50" s="272"/>
      <c r="P50" s="272"/>
      <c r="Q50" s="272"/>
      <c r="R50" s="272"/>
      <c r="S50" s="272"/>
      <c r="T50" s="272"/>
      <c r="U50" s="272"/>
      <c r="V50" s="272"/>
      <c r="W50" s="272"/>
      <c r="X50" s="272"/>
      <c r="Y50" s="272"/>
      <c r="Z50" s="273">
        <v>0</v>
      </c>
      <c r="AA50" s="272"/>
      <c r="AB50" s="272"/>
      <c r="AC50" s="272"/>
    </row>
    <row r="51" spans="1:29" ht="18" customHeight="1">
      <c r="A51" s="11" t="s">
        <v>189</v>
      </c>
      <c r="B51" s="9" t="s">
        <v>127</v>
      </c>
      <c r="C51" s="11" t="s">
        <v>55</v>
      </c>
      <c r="D51" s="272"/>
      <c r="E51" s="272"/>
      <c r="F51" s="272"/>
      <c r="G51" s="272"/>
      <c r="H51" s="273">
        <v>1.56</v>
      </c>
      <c r="I51" s="272">
        <v>2.2266380705438907E-2</v>
      </c>
      <c r="J51" s="272"/>
      <c r="K51" s="272"/>
      <c r="L51" s="272"/>
      <c r="M51" s="272"/>
      <c r="N51" s="272"/>
      <c r="O51" s="272"/>
      <c r="P51" s="272"/>
      <c r="Q51" s="272"/>
      <c r="R51" s="272"/>
      <c r="S51" s="272"/>
      <c r="T51" s="272"/>
      <c r="U51" s="272"/>
      <c r="V51" s="272"/>
      <c r="W51" s="272"/>
      <c r="X51" s="272"/>
      <c r="Y51" s="272"/>
      <c r="Z51" s="273">
        <v>3.1881999999999988</v>
      </c>
      <c r="AA51" s="272"/>
      <c r="AB51" s="272"/>
      <c r="AC51" s="272"/>
    </row>
    <row r="52" spans="1:29" ht="18" customHeight="1">
      <c r="A52" s="11" t="s">
        <v>72</v>
      </c>
      <c r="B52" s="9" t="s">
        <v>98</v>
      </c>
      <c r="C52" s="11" t="s">
        <v>59</v>
      </c>
      <c r="D52" s="272"/>
      <c r="E52" s="272"/>
      <c r="F52" s="272"/>
      <c r="G52" s="272"/>
      <c r="H52" s="273">
        <v>0.20499999999999999</v>
      </c>
      <c r="I52" s="272">
        <v>2.9260307978301128E-3</v>
      </c>
      <c r="J52" s="272"/>
      <c r="K52" s="272"/>
      <c r="L52" s="272"/>
      <c r="M52" s="272"/>
      <c r="N52" s="272">
        <v>2.1350000000000002</v>
      </c>
      <c r="O52" s="272"/>
      <c r="P52" s="272"/>
      <c r="Q52" s="272"/>
      <c r="R52" s="272"/>
      <c r="S52" s="272"/>
      <c r="T52" s="272"/>
      <c r="U52" s="272"/>
      <c r="V52" s="272"/>
      <c r="W52" s="272"/>
      <c r="X52" s="272"/>
      <c r="Y52" s="272"/>
      <c r="Z52" s="273"/>
      <c r="AA52" s="272"/>
      <c r="AB52" s="272"/>
      <c r="AC52" s="272"/>
    </row>
    <row r="53" spans="1:29" ht="18" customHeight="1">
      <c r="A53" s="11" t="s">
        <v>76</v>
      </c>
      <c r="B53" s="200" t="s">
        <v>103</v>
      </c>
      <c r="C53" s="530" t="s">
        <v>115</v>
      </c>
      <c r="D53" s="272"/>
      <c r="E53" s="272"/>
      <c r="F53" s="272"/>
      <c r="G53" s="272"/>
      <c r="H53" s="273">
        <v>1.5265</v>
      </c>
      <c r="I53" s="272">
        <v>2.1788224453110572E-2</v>
      </c>
      <c r="J53" s="272"/>
      <c r="K53" s="272"/>
      <c r="L53" s="272"/>
      <c r="M53" s="272"/>
      <c r="N53" s="272"/>
      <c r="O53" s="272"/>
      <c r="P53" s="272"/>
      <c r="Q53" s="272"/>
      <c r="R53" s="272"/>
      <c r="S53" s="272"/>
      <c r="T53" s="272"/>
      <c r="U53" s="272"/>
      <c r="V53" s="272"/>
      <c r="W53" s="272"/>
      <c r="X53" s="272"/>
      <c r="Y53" s="272"/>
      <c r="Z53" s="273">
        <v>6.7904999999999998</v>
      </c>
      <c r="AA53" s="272"/>
      <c r="AB53" s="272"/>
      <c r="AC53" s="272"/>
    </row>
    <row r="54" spans="1:29" ht="18" customHeight="1">
      <c r="A54" s="11" t="s">
        <v>77</v>
      </c>
      <c r="B54" s="200" t="s">
        <v>290</v>
      </c>
      <c r="C54" s="530" t="s">
        <v>116</v>
      </c>
      <c r="D54" s="272"/>
      <c r="E54" s="272"/>
      <c r="F54" s="272"/>
      <c r="G54" s="272"/>
      <c r="H54" s="273">
        <v>2.5455999999999999</v>
      </c>
      <c r="I54" s="272">
        <v>3.6334165848567489E-2</v>
      </c>
      <c r="J54" s="272"/>
      <c r="K54" s="272"/>
      <c r="L54" s="272"/>
      <c r="M54" s="272"/>
      <c r="N54" s="272"/>
      <c r="O54" s="272"/>
      <c r="P54" s="272"/>
      <c r="Q54" s="272"/>
      <c r="R54" s="272"/>
      <c r="S54" s="272"/>
      <c r="T54" s="272"/>
      <c r="U54" s="272"/>
      <c r="V54" s="272"/>
      <c r="W54" s="272"/>
      <c r="X54" s="272"/>
      <c r="Y54" s="272"/>
      <c r="Z54" s="273"/>
      <c r="AA54" s="272"/>
      <c r="AB54" s="272"/>
      <c r="AC54" s="272"/>
    </row>
    <row r="55" spans="1:29" ht="18" customHeight="1">
      <c r="A55" s="11" t="s">
        <v>78</v>
      </c>
      <c r="B55" s="9" t="s">
        <v>110</v>
      </c>
      <c r="C55" s="11" t="s">
        <v>60</v>
      </c>
      <c r="D55" s="272"/>
      <c r="E55" s="272"/>
      <c r="F55" s="272"/>
      <c r="G55" s="272"/>
      <c r="H55" s="273">
        <v>0</v>
      </c>
      <c r="I55" s="272">
        <v>0</v>
      </c>
      <c r="J55" s="272"/>
      <c r="K55" s="272"/>
      <c r="L55" s="272"/>
      <c r="M55" s="272"/>
      <c r="N55" s="272"/>
      <c r="O55" s="272"/>
      <c r="P55" s="272"/>
      <c r="Q55" s="272"/>
      <c r="R55" s="272"/>
      <c r="S55" s="272"/>
      <c r="T55" s="272"/>
      <c r="U55" s="272"/>
      <c r="V55" s="272"/>
      <c r="W55" s="272"/>
      <c r="X55" s="272"/>
      <c r="Y55" s="272"/>
      <c r="Z55" s="273">
        <v>320.05026999999995</v>
      </c>
      <c r="AA55" s="272">
        <v>53.932121885717486</v>
      </c>
      <c r="AB55" s="272">
        <v>320.05026999999995</v>
      </c>
      <c r="AC55" s="272">
        <v>99.046824056440158</v>
      </c>
    </row>
    <row r="56" spans="1:29" ht="18" customHeight="1">
      <c r="A56" s="11" t="s">
        <v>84</v>
      </c>
      <c r="B56" s="9" t="s">
        <v>111</v>
      </c>
      <c r="C56" s="11" t="s">
        <v>58</v>
      </c>
      <c r="D56" s="272"/>
      <c r="E56" s="272"/>
      <c r="F56" s="272"/>
      <c r="G56" s="272"/>
      <c r="H56" s="273">
        <v>62.52633999999999</v>
      </c>
      <c r="I56" s="272">
        <v>0.89245851958827738</v>
      </c>
      <c r="J56" s="272"/>
      <c r="K56" s="272"/>
      <c r="L56" s="272"/>
      <c r="M56" s="272"/>
      <c r="N56" s="272"/>
      <c r="O56" s="272"/>
      <c r="P56" s="272"/>
      <c r="Q56" s="272"/>
      <c r="R56" s="272"/>
      <c r="S56" s="272"/>
      <c r="T56" s="272"/>
      <c r="U56" s="272"/>
      <c r="V56" s="272"/>
      <c r="W56" s="272"/>
      <c r="X56" s="272"/>
      <c r="Y56" s="272"/>
      <c r="Z56" s="273">
        <v>0</v>
      </c>
      <c r="AA56" s="272"/>
      <c r="AB56" s="272"/>
      <c r="AC56" s="272"/>
    </row>
    <row r="57" spans="1:29" ht="18" customHeight="1">
      <c r="A57" s="11" t="s">
        <v>85</v>
      </c>
      <c r="B57" s="200" t="s">
        <v>99</v>
      </c>
      <c r="C57" s="530" t="s">
        <v>25</v>
      </c>
      <c r="D57" s="272"/>
      <c r="E57" s="272"/>
      <c r="F57" s="272"/>
      <c r="G57" s="272"/>
      <c r="H57" s="273">
        <v>4.9291</v>
      </c>
      <c r="I57" s="272">
        <v>7.0354626368704445E-2</v>
      </c>
      <c r="J57" s="272"/>
      <c r="K57" s="272"/>
      <c r="L57" s="272"/>
      <c r="M57" s="272"/>
      <c r="N57" s="272"/>
      <c r="O57" s="272"/>
      <c r="P57" s="272"/>
      <c r="Q57" s="272"/>
      <c r="R57" s="272"/>
      <c r="S57" s="272"/>
      <c r="T57" s="272"/>
      <c r="U57" s="272"/>
      <c r="V57" s="272"/>
      <c r="W57" s="272"/>
      <c r="X57" s="272"/>
      <c r="Y57" s="272"/>
      <c r="Z57" s="273">
        <v>5.2185000000000024</v>
      </c>
      <c r="AA57" s="272"/>
      <c r="AB57" s="272"/>
      <c r="AC57" s="272"/>
    </row>
    <row r="58" spans="1:29" ht="18" customHeight="1">
      <c r="A58" s="11" t="s">
        <v>86</v>
      </c>
      <c r="B58" s="200" t="s">
        <v>100</v>
      </c>
      <c r="C58" s="530" t="s">
        <v>101</v>
      </c>
      <c r="D58" s="272"/>
      <c r="E58" s="272"/>
      <c r="F58" s="272"/>
      <c r="G58" s="272"/>
      <c r="H58" s="273">
        <v>1.1200000000000001</v>
      </c>
      <c r="I58" s="272">
        <v>1.5986119480827937E-2</v>
      </c>
      <c r="J58" s="272"/>
      <c r="K58" s="272"/>
      <c r="L58" s="272"/>
      <c r="M58" s="272"/>
      <c r="N58" s="272"/>
      <c r="O58" s="272"/>
      <c r="P58" s="272"/>
      <c r="Q58" s="272"/>
      <c r="R58" s="272"/>
      <c r="S58" s="272"/>
      <c r="T58" s="272"/>
      <c r="U58" s="272"/>
      <c r="V58" s="272"/>
      <c r="W58" s="272"/>
      <c r="X58" s="272"/>
      <c r="Y58" s="272"/>
      <c r="Z58" s="273">
        <v>4.129999999999999</v>
      </c>
      <c r="AA58" s="272"/>
      <c r="AB58" s="272"/>
      <c r="AC58" s="272"/>
    </row>
    <row r="59" spans="1:29" ht="18" customHeight="1">
      <c r="A59" s="11" t="s">
        <v>104</v>
      </c>
      <c r="B59" s="200" t="s">
        <v>112</v>
      </c>
      <c r="C59" s="530" t="s">
        <v>113</v>
      </c>
      <c r="D59" s="272"/>
      <c r="E59" s="272"/>
      <c r="F59" s="272"/>
      <c r="G59" s="272"/>
      <c r="H59" s="273">
        <v>0</v>
      </c>
      <c r="I59" s="272">
        <v>0</v>
      </c>
      <c r="J59" s="272"/>
      <c r="K59" s="272"/>
      <c r="L59" s="272"/>
      <c r="M59" s="272"/>
      <c r="N59" s="272"/>
      <c r="O59" s="272"/>
      <c r="P59" s="272"/>
      <c r="Q59" s="272"/>
      <c r="R59" s="272"/>
      <c r="S59" s="272"/>
      <c r="T59" s="272"/>
      <c r="U59" s="272"/>
      <c r="V59" s="272"/>
      <c r="W59" s="272"/>
      <c r="X59" s="272"/>
      <c r="Y59" s="272"/>
      <c r="Z59" s="273">
        <v>0</v>
      </c>
      <c r="AA59" s="272"/>
      <c r="AB59" s="272"/>
      <c r="AC59" s="272"/>
    </row>
    <row r="60" spans="1:29" ht="18" customHeight="1">
      <c r="A60" s="11" t="s">
        <v>105</v>
      </c>
      <c r="B60" s="200" t="s">
        <v>117</v>
      </c>
      <c r="C60" s="530" t="s">
        <v>40</v>
      </c>
      <c r="D60" s="272"/>
      <c r="E60" s="272"/>
      <c r="F60" s="272"/>
      <c r="G60" s="272"/>
      <c r="H60" s="273">
        <v>0</v>
      </c>
      <c r="I60" s="272">
        <v>0</v>
      </c>
      <c r="J60" s="272"/>
      <c r="K60" s="272"/>
      <c r="L60" s="272"/>
      <c r="M60" s="272"/>
      <c r="N60" s="272"/>
      <c r="O60" s="272"/>
      <c r="P60" s="272"/>
      <c r="Q60" s="272"/>
      <c r="R60" s="272"/>
      <c r="S60" s="272"/>
      <c r="T60" s="272"/>
      <c r="U60" s="272"/>
      <c r="V60" s="272"/>
      <c r="W60" s="272"/>
      <c r="X60" s="272"/>
      <c r="Y60" s="272"/>
      <c r="Z60" s="273">
        <v>0.2</v>
      </c>
      <c r="AA60" s="272"/>
      <c r="AB60" s="272"/>
      <c r="AC60" s="272"/>
    </row>
    <row r="61" spans="1:29" ht="18" customHeight="1">
      <c r="A61" s="11" t="s">
        <v>106</v>
      </c>
      <c r="B61" s="200" t="s">
        <v>118</v>
      </c>
      <c r="C61" s="530" t="s">
        <v>43</v>
      </c>
      <c r="D61" s="272"/>
      <c r="E61" s="272"/>
      <c r="F61" s="272"/>
      <c r="G61" s="272"/>
      <c r="H61" s="273">
        <v>91.81</v>
      </c>
      <c r="I61" s="272">
        <v>1.3104335977989399</v>
      </c>
      <c r="J61" s="272"/>
      <c r="K61" s="272"/>
      <c r="L61" s="272"/>
      <c r="M61" s="272"/>
      <c r="N61" s="272"/>
      <c r="O61" s="272"/>
      <c r="P61" s="272">
        <v>24.34</v>
      </c>
      <c r="Q61" s="272">
        <v>0.22213278502857883</v>
      </c>
      <c r="R61" s="272"/>
      <c r="S61" s="272"/>
      <c r="T61" s="272"/>
      <c r="U61" s="272"/>
      <c r="V61" s="272"/>
      <c r="W61" s="272"/>
      <c r="X61" s="272"/>
      <c r="Y61" s="272"/>
      <c r="Z61" s="273"/>
      <c r="AA61" s="272"/>
      <c r="AB61" s="272"/>
      <c r="AC61" s="272"/>
    </row>
    <row r="62" spans="1:29" ht="18" customHeight="1">
      <c r="A62" s="62" t="s">
        <v>107</v>
      </c>
      <c r="B62" s="200" t="s">
        <v>79</v>
      </c>
      <c r="C62" s="530" t="s">
        <v>42</v>
      </c>
      <c r="D62" s="272"/>
      <c r="E62" s="272"/>
      <c r="F62" s="272"/>
      <c r="G62" s="272"/>
      <c r="H62" s="273">
        <v>0</v>
      </c>
      <c r="I62" s="272">
        <v>0</v>
      </c>
      <c r="J62" s="272"/>
      <c r="K62" s="272"/>
      <c r="L62" s="272"/>
      <c r="M62" s="272"/>
      <c r="N62" s="272"/>
      <c r="O62" s="272"/>
      <c r="P62" s="272"/>
      <c r="Q62" s="272"/>
      <c r="R62" s="272"/>
      <c r="S62" s="272"/>
      <c r="T62" s="272"/>
      <c r="U62" s="272"/>
      <c r="V62" s="272"/>
      <c r="W62" s="272"/>
      <c r="X62" s="272"/>
      <c r="Y62" s="272"/>
      <c r="Z62" s="273"/>
      <c r="AA62" s="272"/>
      <c r="AB62" s="272"/>
      <c r="AC62" s="272"/>
    </row>
    <row r="63" spans="1:29" ht="18" customHeight="1">
      <c r="A63" s="11" t="s">
        <v>108</v>
      </c>
      <c r="B63" s="200" t="s">
        <v>119</v>
      </c>
      <c r="C63" s="530" t="s">
        <v>56</v>
      </c>
      <c r="D63" s="272"/>
      <c r="E63" s="272"/>
      <c r="F63" s="272"/>
      <c r="G63" s="272"/>
      <c r="H63" s="273">
        <v>1.7999999999999999E-2</v>
      </c>
      <c r="I63" s="272">
        <v>2.5691977737044892E-4</v>
      </c>
      <c r="J63" s="272"/>
      <c r="K63" s="272"/>
      <c r="L63" s="272"/>
      <c r="M63" s="272"/>
      <c r="N63" s="272"/>
      <c r="O63" s="272"/>
      <c r="P63" s="272"/>
      <c r="Q63" s="272"/>
      <c r="R63" s="272"/>
      <c r="S63" s="272"/>
      <c r="T63" s="272"/>
      <c r="U63" s="272"/>
      <c r="V63" s="272"/>
      <c r="W63" s="272"/>
      <c r="X63" s="272"/>
      <c r="Y63" s="272"/>
      <c r="Z63" s="273"/>
      <c r="AA63" s="272"/>
      <c r="AB63" s="272"/>
      <c r="AC63" s="272"/>
    </row>
    <row r="64" spans="1:29" s="268" customFormat="1" ht="18" customHeight="1">
      <c r="A64" s="237">
        <v>3</v>
      </c>
      <c r="B64" s="266" t="s">
        <v>57</v>
      </c>
      <c r="C64" s="237" t="s">
        <v>83</v>
      </c>
      <c r="D64" s="267"/>
      <c r="E64" s="267"/>
      <c r="F64" s="267"/>
      <c r="G64" s="267"/>
      <c r="H64" s="274">
        <v>564.46569999999997</v>
      </c>
      <c r="I64" s="267">
        <v>8.0568001098474777</v>
      </c>
      <c r="J64" s="267"/>
      <c r="K64" s="267"/>
      <c r="L64" s="267"/>
      <c r="M64" s="267"/>
      <c r="N64" s="267"/>
      <c r="O64" s="267"/>
      <c r="P64" s="267">
        <v>11.23</v>
      </c>
      <c r="Q64" s="267">
        <v>0.1024877229199236</v>
      </c>
      <c r="R64" s="267"/>
      <c r="S64" s="267"/>
      <c r="T64" s="267"/>
      <c r="U64" s="267"/>
      <c r="V64" s="267"/>
      <c r="W64" s="267"/>
      <c r="X64" s="267"/>
      <c r="Y64" s="267"/>
      <c r="Z64" s="274"/>
      <c r="AA64" s="267"/>
      <c r="AB64" s="267"/>
      <c r="AC64" s="267"/>
    </row>
  </sheetData>
  <mergeCells count="19">
    <mergeCell ref="A1:AC1"/>
    <mergeCell ref="A2:AC2"/>
    <mergeCell ref="A3:AC3"/>
    <mergeCell ref="A4:A5"/>
    <mergeCell ref="B4:B5"/>
    <mergeCell ref="N4:O4"/>
    <mergeCell ref="V4:W4"/>
    <mergeCell ref="X4:Y4"/>
    <mergeCell ref="Z4:AA4"/>
    <mergeCell ref="T4:U4"/>
    <mergeCell ref="H4:I4"/>
    <mergeCell ref="J4:K4"/>
    <mergeCell ref="L4:M4"/>
    <mergeCell ref="AB4:AC4"/>
    <mergeCell ref="C4:C5"/>
    <mergeCell ref="D4:E4"/>
    <mergeCell ref="F4:G4"/>
    <mergeCell ref="P4:Q4"/>
    <mergeCell ref="R4:S4"/>
  </mergeCells>
  <pageMargins left="1" right="0.15" top="0.25" bottom="0.2" header="0.31496062992126" footer="0.31496062992126"/>
  <pageSetup paperSize="8" scale="6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BM77"/>
  <sheetViews>
    <sheetView zoomScaleNormal="100" workbookViewId="0">
      <pane xSplit="4" ySplit="6" topLeftCell="E51" activePane="bottomRight" state="frozen"/>
      <selection activeCell="E29" sqref="E29"/>
      <selection pane="topRight" activeCell="E29" sqref="E29"/>
      <selection pane="bottomLeft" activeCell="E29" sqref="E29"/>
      <selection pane="bottomRight" sqref="A1:XFD1048576"/>
    </sheetView>
  </sheetViews>
  <sheetFormatPr defaultColWidth="9" defaultRowHeight="15"/>
  <cols>
    <col min="1" max="1" width="5" style="23" customWidth="1"/>
    <col min="2" max="2" width="33.125" style="135" customWidth="1"/>
    <col min="3" max="3" width="6.25" style="135" customWidth="1"/>
    <col min="4" max="4" width="8.75" style="135" customWidth="1"/>
    <col min="5" max="5" width="8.625" style="23" customWidth="1"/>
    <col min="6" max="6" width="8.25" style="23" customWidth="1"/>
    <col min="7" max="7" width="6.875" style="23" customWidth="1"/>
    <col min="8" max="8" width="6.25" style="23" hidden="1" customWidth="1"/>
    <col min="9" max="9" width="7.25" style="23" hidden="1" customWidth="1"/>
    <col min="10" max="11" width="7.5" style="23" customWidth="1"/>
    <col min="12" max="12" width="8.375" style="23" customWidth="1"/>
    <col min="13" max="13" width="8.5" style="23" customWidth="1"/>
    <col min="14" max="15" width="8.375" style="23" customWidth="1"/>
    <col min="16" max="16" width="5.875" style="23" hidden="1" customWidth="1"/>
    <col min="17" max="17" width="5.625" style="23" hidden="1" customWidth="1"/>
    <col min="18" max="18" width="5.75" style="23" customWidth="1"/>
    <col min="19" max="19" width="5.25" style="23" customWidth="1"/>
    <col min="20" max="20" width="6.625" style="23" customWidth="1"/>
    <col min="21" max="21" width="7.5" style="23" customWidth="1"/>
    <col min="22" max="22" width="5.625" style="23" customWidth="1"/>
    <col min="23" max="23" width="5.75" style="23" customWidth="1"/>
    <col min="24" max="24" width="4.75" style="23" customWidth="1"/>
    <col min="25" max="25" width="5.5" style="23" customWidth="1"/>
    <col min="26" max="26" width="6.25" style="23" customWidth="1"/>
    <col min="27" max="27" width="5.75" style="23" customWidth="1"/>
    <col min="28" max="28" width="6.25" style="23" customWidth="1"/>
    <col min="29" max="29" width="6.5" style="23" customWidth="1"/>
    <col min="30" max="30" width="7.75" style="23" customWidth="1"/>
    <col min="31" max="31" width="6.625" style="23" customWidth="1"/>
    <col min="32" max="32" width="6.125" style="23" customWidth="1"/>
    <col min="33" max="33" width="6" style="23" customWidth="1"/>
    <col min="34" max="36" width="5.875" style="23" customWidth="1"/>
    <col min="37" max="37" width="7.5" style="23" customWidth="1"/>
    <col min="38" max="38" width="5.625" style="23" customWidth="1"/>
    <col min="39" max="39" width="5.375" style="23" customWidth="1"/>
    <col min="40" max="40" width="6.375" style="23" customWidth="1"/>
    <col min="41" max="41" width="5.625" style="23" customWidth="1"/>
    <col min="42" max="42" width="5" style="23" customWidth="1"/>
    <col min="43" max="43" width="5.625" style="23" customWidth="1"/>
    <col min="44" max="45" width="4.875" style="23" customWidth="1"/>
    <col min="46" max="47" width="5.75" style="23" customWidth="1"/>
    <col min="48" max="48" width="5.875" style="23" customWidth="1"/>
    <col min="49" max="49" width="6.625" style="23" customWidth="1"/>
    <col min="50" max="50" width="6.375" style="23" customWidth="1"/>
    <col min="51" max="52" width="5.625" style="23" customWidth="1"/>
    <col min="53" max="53" width="5.125" style="23" customWidth="1"/>
    <col min="54" max="54" width="4.75" style="23" customWidth="1"/>
    <col min="55" max="55" width="5.125" style="23" customWidth="1"/>
    <col min="56" max="56" width="6.375" style="23" customWidth="1"/>
    <col min="57" max="57" width="5.25" style="34" customWidth="1"/>
    <col min="58" max="58" width="5.125" style="23" customWidth="1"/>
    <col min="59" max="59" width="8.75" style="23" customWidth="1"/>
    <col min="60" max="60" width="8.5" style="172" customWidth="1"/>
    <col min="61" max="61" width="9.125" style="172" customWidth="1"/>
    <col min="62" max="62" width="12.375" style="23" customWidth="1"/>
    <col min="63" max="16384" width="9" style="23"/>
  </cols>
  <sheetData>
    <row r="1" spans="1:62" s="41" customFormat="1" ht="19.5" customHeight="1">
      <c r="A1" s="541" t="s">
        <v>1248</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c r="AU1" s="541"/>
      <c r="AV1" s="541"/>
      <c r="AW1" s="541"/>
      <c r="AX1" s="541"/>
      <c r="AY1" s="541"/>
      <c r="AZ1" s="541"/>
      <c r="BA1" s="541"/>
      <c r="BB1" s="541"/>
      <c r="BC1" s="541"/>
      <c r="BD1" s="541"/>
      <c r="BE1" s="541"/>
      <c r="BF1" s="541"/>
      <c r="BH1" s="165"/>
      <c r="BI1" s="165"/>
    </row>
    <row r="2" spans="1:62" s="17" customFormat="1" ht="19.5" customHeight="1">
      <c r="A2" s="585" t="s">
        <v>1249</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585"/>
      <c r="AW2" s="585"/>
      <c r="AX2" s="585"/>
      <c r="AY2" s="585"/>
      <c r="AZ2" s="585"/>
      <c r="BA2" s="585"/>
      <c r="BB2" s="585"/>
      <c r="BC2" s="585"/>
      <c r="BD2" s="585"/>
      <c r="BE2" s="585"/>
      <c r="BF2" s="585"/>
      <c r="BH2" s="109"/>
      <c r="BI2" s="109"/>
    </row>
    <row r="3" spans="1:62" s="18" customFormat="1" ht="17.25" customHeight="1">
      <c r="A3" s="547" t="s">
        <v>217</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H3" s="166"/>
      <c r="BI3" s="166"/>
    </row>
    <row r="4" spans="1:62" s="17" customFormat="1" ht="15" customHeight="1">
      <c r="A4" s="524"/>
      <c r="B4" s="524"/>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H4" s="620" t="s">
        <v>318</v>
      </c>
      <c r="BI4" s="620"/>
      <c r="BJ4" s="620"/>
    </row>
    <row r="5" spans="1:62" s="173" customFormat="1" ht="18.75" customHeight="1">
      <c r="A5" s="589" t="s">
        <v>1</v>
      </c>
      <c r="B5" s="590" t="s">
        <v>203</v>
      </c>
      <c r="C5" s="590" t="s">
        <v>181</v>
      </c>
      <c r="D5" s="589" t="s">
        <v>1246</v>
      </c>
      <c r="E5" s="588" t="s">
        <v>208</v>
      </c>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8"/>
      <c r="AS5" s="588"/>
      <c r="AT5" s="588"/>
      <c r="AU5" s="588"/>
      <c r="AV5" s="588"/>
      <c r="AW5" s="588"/>
      <c r="AX5" s="588"/>
      <c r="AY5" s="588"/>
      <c r="AZ5" s="588"/>
      <c r="BA5" s="588"/>
      <c r="BB5" s="588"/>
      <c r="BC5" s="588"/>
      <c r="BD5" s="588"/>
      <c r="BE5" s="588"/>
      <c r="BF5" s="588"/>
      <c r="BG5" s="588"/>
      <c r="BH5" s="588"/>
      <c r="BI5" s="588"/>
      <c r="BJ5" s="588"/>
    </row>
    <row r="6" spans="1:62" s="174" customFormat="1" ht="25.5">
      <c r="A6" s="589"/>
      <c r="B6" s="590"/>
      <c r="C6" s="590"/>
      <c r="D6" s="589"/>
      <c r="E6" s="528" t="s">
        <v>4</v>
      </c>
      <c r="F6" s="528" t="s">
        <v>5</v>
      </c>
      <c r="G6" s="528" t="s">
        <v>7</v>
      </c>
      <c r="H6" s="528" t="s">
        <v>8</v>
      </c>
      <c r="I6" s="528" t="s">
        <v>10</v>
      </c>
      <c r="J6" s="528" t="s">
        <v>12</v>
      </c>
      <c r="K6" s="528" t="s">
        <v>14</v>
      </c>
      <c r="L6" s="528" t="s">
        <v>16</v>
      </c>
      <c r="M6" s="528" t="s">
        <v>17</v>
      </c>
      <c r="N6" s="528" t="s">
        <v>18</v>
      </c>
      <c r="O6" s="528" t="s">
        <v>209</v>
      </c>
      <c r="P6" s="528" t="s">
        <v>210</v>
      </c>
      <c r="Q6" s="528" t="s">
        <v>211</v>
      </c>
      <c r="R6" s="528" t="s">
        <v>19</v>
      </c>
      <c r="S6" s="528" t="s">
        <v>20</v>
      </c>
      <c r="T6" s="528" t="s">
        <v>21</v>
      </c>
      <c r="U6" s="528" t="s">
        <v>23</v>
      </c>
      <c r="V6" s="528" t="s">
        <v>27</v>
      </c>
      <c r="W6" s="528" t="s">
        <v>29</v>
      </c>
      <c r="X6" s="528" t="s">
        <v>31</v>
      </c>
      <c r="Y6" s="528" t="s">
        <v>95</v>
      </c>
      <c r="Z6" s="528" t="s">
        <v>96</v>
      </c>
      <c r="AA6" s="528" t="s">
        <v>33</v>
      </c>
      <c r="AB6" s="528" t="s">
        <v>36</v>
      </c>
      <c r="AC6" s="528" t="s">
        <v>35</v>
      </c>
      <c r="AD6" s="528" t="s">
        <v>44</v>
      </c>
      <c r="AE6" s="528" t="s">
        <v>45</v>
      </c>
      <c r="AF6" s="528" t="s">
        <v>46</v>
      </c>
      <c r="AG6" s="528" t="s">
        <v>49</v>
      </c>
      <c r="AH6" s="528" t="s">
        <v>50</v>
      </c>
      <c r="AI6" s="528" t="s">
        <v>51</v>
      </c>
      <c r="AJ6" s="528" t="s">
        <v>52</v>
      </c>
      <c r="AK6" s="528" t="s">
        <v>47</v>
      </c>
      <c r="AL6" s="528" t="s">
        <v>48</v>
      </c>
      <c r="AM6" s="528" t="s">
        <v>221</v>
      </c>
      <c r="AN6" s="528" t="s">
        <v>37</v>
      </c>
      <c r="AO6" s="528" t="s">
        <v>38</v>
      </c>
      <c r="AP6" s="528" t="s">
        <v>39</v>
      </c>
      <c r="AQ6" s="528" t="s">
        <v>41</v>
      </c>
      <c r="AR6" s="528" t="s">
        <v>53</v>
      </c>
      <c r="AS6" s="528" t="s">
        <v>54</v>
      </c>
      <c r="AT6" s="528" t="s">
        <v>55</v>
      </c>
      <c r="AU6" s="528" t="s">
        <v>59</v>
      </c>
      <c r="AV6" s="528" t="s">
        <v>115</v>
      </c>
      <c r="AW6" s="528" t="s">
        <v>116</v>
      </c>
      <c r="AX6" s="528" t="s">
        <v>60</v>
      </c>
      <c r="AY6" s="528" t="s">
        <v>58</v>
      </c>
      <c r="AZ6" s="528" t="s">
        <v>25</v>
      </c>
      <c r="BA6" s="528" t="s">
        <v>101</v>
      </c>
      <c r="BB6" s="528" t="s">
        <v>113</v>
      </c>
      <c r="BC6" s="528" t="s">
        <v>40</v>
      </c>
      <c r="BD6" s="528" t="s">
        <v>43</v>
      </c>
      <c r="BE6" s="528" t="s">
        <v>42</v>
      </c>
      <c r="BF6" s="528" t="s">
        <v>56</v>
      </c>
      <c r="BG6" s="528" t="s">
        <v>83</v>
      </c>
      <c r="BH6" s="198" t="s">
        <v>142</v>
      </c>
      <c r="BI6" s="198" t="s">
        <v>143</v>
      </c>
      <c r="BJ6" s="528" t="s">
        <v>1247</v>
      </c>
    </row>
    <row r="7" spans="1:62" s="173" customFormat="1" ht="13.9" customHeight="1">
      <c r="A7" s="141"/>
      <c r="B7" s="175" t="s">
        <v>259</v>
      </c>
      <c r="C7" s="528"/>
      <c r="D7" s="198">
        <v>85606.547999999995</v>
      </c>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v>899.47424000000024</v>
      </c>
      <c r="BI7" s="176">
        <v>0</v>
      </c>
      <c r="BJ7" s="176">
        <v>85606.547999999995</v>
      </c>
    </row>
    <row r="8" spans="1:62" s="281" customFormat="1" ht="13.9" customHeight="1">
      <c r="A8" s="275">
        <v>1</v>
      </c>
      <c r="B8" s="276" t="s">
        <v>3</v>
      </c>
      <c r="C8" s="277" t="s">
        <v>4</v>
      </c>
      <c r="D8" s="278">
        <v>66837.646500000003</v>
      </c>
      <c r="E8" s="279">
        <v>66418.378259999998</v>
      </c>
      <c r="F8" s="280">
        <v>0</v>
      </c>
      <c r="G8" s="280">
        <v>0</v>
      </c>
      <c r="H8" s="280">
        <v>0</v>
      </c>
      <c r="I8" s="280">
        <v>0</v>
      </c>
      <c r="J8" s="280">
        <v>21.441200000000208</v>
      </c>
      <c r="K8" s="280">
        <v>0.41112999999995736</v>
      </c>
      <c r="L8" s="280">
        <v>0</v>
      </c>
      <c r="M8" s="280">
        <v>0</v>
      </c>
      <c r="N8" s="280">
        <v>0</v>
      </c>
      <c r="O8" s="280">
        <v>0</v>
      </c>
      <c r="P8" s="280">
        <v>0</v>
      </c>
      <c r="Q8" s="280">
        <v>0</v>
      </c>
      <c r="R8" s="280">
        <v>0</v>
      </c>
      <c r="S8" s="280">
        <v>0</v>
      </c>
      <c r="T8" s="280">
        <v>0</v>
      </c>
      <c r="U8" s="280">
        <v>397.41591000000011</v>
      </c>
      <c r="V8" s="280">
        <v>17.7193</v>
      </c>
      <c r="W8" s="280">
        <v>1.1407</v>
      </c>
      <c r="X8" s="280">
        <v>0</v>
      </c>
      <c r="Y8" s="280">
        <v>0</v>
      </c>
      <c r="Z8" s="280">
        <v>12.608099999999999</v>
      </c>
      <c r="AA8" s="280">
        <v>0</v>
      </c>
      <c r="AB8" s="280">
        <v>16.7196</v>
      </c>
      <c r="AC8" s="280">
        <v>5.9</v>
      </c>
      <c r="AD8" s="280">
        <v>280.42280000000005</v>
      </c>
      <c r="AE8" s="280">
        <v>178.92600000000004</v>
      </c>
      <c r="AF8" s="280">
        <v>1.03</v>
      </c>
      <c r="AG8" s="280">
        <v>0.1</v>
      </c>
      <c r="AH8" s="280">
        <v>1.57</v>
      </c>
      <c r="AI8" s="280">
        <v>1.6523000000000001</v>
      </c>
      <c r="AJ8" s="280">
        <v>3.8839999999999999</v>
      </c>
      <c r="AK8" s="280">
        <v>82.606799999999993</v>
      </c>
      <c r="AL8" s="280">
        <v>0.37470000000000003</v>
      </c>
      <c r="AM8" s="280">
        <v>0</v>
      </c>
      <c r="AN8" s="280">
        <v>0</v>
      </c>
      <c r="AO8" s="280">
        <v>5.9297000000000004</v>
      </c>
      <c r="AP8" s="280">
        <v>0</v>
      </c>
      <c r="AQ8" s="280">
        <v>3.5</v>
      </c>
      <c r="AR8" s="280">
        <v>0</v>
      </c>
      <c r="AS8" s="280">
        <v>0</v>
      </c>
      <c r="AT8" s="280">
        <v>0.84930000000000005</v>
      </c>
      <c r="AU8" s="280">
        <v>0.53</v>
      </c>
      <c r="AV8" s="280">
        <v>0.83430000000000004</v>
      </c>
      <c r="AW8" s="280">
        <v>25</v>
      </c>
      <c r="AX8" s="280">
        <v>18.84957</v>
      </c>
      <c r="AY8" s="280">
        <v>15.751940000000001</v>
      </c>
      <c r="AZ8" s="280">
        <v>0.47960000000000003</v>
      </c>
      <c r="BA8" s="280">
        <v>1.46</v>
      </c>
      <c r="BB8" s="280">
        <v>0</v>
      </c>
      <c r="BC8" s="280">
        <v>0</v>
      </c>
      <c r="BD8" s="280">
        <v>0</v>
      </c>
      <c r="BE8" s="280">
        <v>0</v>
      </c>
      <c r="BF8" s="280">
        <v>0</v>
      </c>
      <c r="BG8" s="280">
        <v>0</v>
      </c>
      <c r="BH8" s="280">
        <v>419.26824000000011</v>
      </c>
      <c r="BI8" s="521">
        <v>-42.848909999999933</v>
      </c>
      <c r="BJ8" s="280">
        <v>66794.797590000002</v>
      </c>
    </row>
    <row r="9" spans="1:62" s="184" customFormat="1" ht="13.9" customHeight="1">
      <c r="A9" s="178"/>
      <c r="B9" s="179" t="s">
        <v>238</v>
      </c>
      <c r="C9" s="180"/>
      <c r="D9" s="181"/>
      <c r="E9" s="182"/>
      <c r="F9" s="182"/>
      <c r="G9" s="183"/>
      <c r="H9" s="183"/>
      <c r="I9" s="183"/>
      <c r="J9" s="183"/>
      <c r="K9" s="183"/>
      <c r="L9" s="183"/>
      <c r="M9" s="183"/>
      <c r="N9" s="182">
        <v>0</v>
      </c>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2"/>
      <c r="BI9" s="183"/>
      <c r="BJ9" s="183"/>
    </row>
    <row r="10" spans="1:62" s="188" customFormat="1" ht="13.9" customHeight="1">
      <c r="A10" s="178" t="s">
        <v>6</v>
      </c>
      <c r="B10" s="185" t="s">
        <v>87</v>
      </c>
      <c r="C10" s="186" t="s">
        <v>5</v>
      </c>
      <c r="D10" s="181">
        <v>3699.2249999999999</v>
      </c>
      <c r="E10" s="182">
        <v>0.41113</v>
      </c>
      <c r="F10" s="187">
        <v>3675.6695600000003</v>
      </c>
      <c r="G10" s="182">
        <v>0</v>
      </c>
      <c r="H10" s="182">
        <v>0</v>
      </c>
      <c r="I10" s="182">
        <v>0</v>
      </c>
      <c r="J10" s="182">
        <v>0</v>
      </c>
      <c r="K10" s="182">
        <v>0.41113</v>
      </c>
      <c r="L10" s="182">
        <v>0</v>
      </c>
      <c r="M10" s="182">
        <v>0</v>
      </c>
      <c r="N10" s="182">
        <v>0</v>
      </c>
      <c r="O10" s="182">
        <v>0</v>
      </c>
      <c r="P10" s="182">
        <v>0</v>
      </c>
      <c r="Q10" s="182">
        <v>0</v>
      </c>
      <c r="R10" s="182">
        <v>0</v>
      </c>
      <c r="S10" s="182">
        <v>0</v>
      </c>
      <c r="T10" s="182">
        <v>0</v>
      </c>
      <c r="U10" s="182">
        <v>23.144309999999997</v>
      </c>
      <c r="V10" s="182">
        <v>0.78</v>
      </c>
      <c r="W10" s="182">
        <v>0.27080000000000004</v>
      </c>
      <c r="X10" s="182">
        <v>0</v>
      </c>
      <c r="Y10" s="182">
        <v>0</v>
      </c>
      <c r="Z10" s="182">
        <v>0</v>
      </c>
      <c r="AA10" s="182">
        <v>0</v>
      </c>
      <c r="AB10" s="182">
        <v>1.6167</v>
      </c>
      <c r="AC10" s="182">
        <v>0</v>
      </c>
      <c r="AD10" s="182">
        <v>17.191199999999998</v>
      </c>
      <c r="AE10" s="182">
        <v>3.9542999999999999</v>
      </c>
      <c r="AF10" s="182">
        <v>0.03</v>
      </c>
      <c r="AG10" s="182">
        <v>0</v>
      </c>
      <c r="AH10" s="182">
        <v>1.04</v>
      </c>
      <c r="AI10" s="182">
        <v>0.1971</v>
      </c>
      <c r="AJ10" s="182">
        <v>0.35</v>
      </c>
      <c r="AK10" s="182">
        <v>11.325799999999999</v>
      </c>
      <c r="AL10" s="182">
        <v>9.4700000000000006E-2</v>
      </c>
      <c r="AM10" s="182">
        <v>0</v>
      </c>
      <c r="AN10" s="182">
        <v>0</v>
      </c>
      <c r="AO10" s="182">
        <v>0</v>
      </c>
      <c r="AP10" s="182">
        <v>0</v>
      </c>
      <c r="AQ10" s="182">
        <v>0</v>
      </c>
      <c r="AR10" s="182">
        <v>0</v>
      </c>
      <c r="AS10" s="182">
        <v>0</v>
      </c>
      <c r="AT10" s="182">
        <v>0.1993</v>
      </c>
      <c r="AU10" s="182">
        <v>0</v>
      </c>
      <c r="AV10" s="182">
        <v>0.08</v>
      </c>
      <c r="AW10" s="182">
        <v>0</v>
      </c>
      <c r="AX10" s="182">
        <v>2.5318599999999996</v>
      </c>
      <c r="AY10" s="182">
        <v>0.33375000000000005</v>
      </c>
      <c r="AZ10" s="182">
        <v>0.34</v>
      </c>
      <c r="BA10" s="182">
        <v>0</v>
      </c>
      <c r="BB10" s="182">
        <v>0</v>
      </c>
      <c r="BC10" s="182">
        <v>0</v>
      </c>
      <c r="BD10" s="182">
        <v>0</v>
      </c>
      <c r="BE10" s="182">
        <v>0</v>
      </c>
      <c r="BF10" s="182">
        <v>0</v>
      </c>
      <c r="BG10" s="182">
        <v>0</v>
      </c>
      <c r="BH10" s="182">
        <v>23.555439999999994</v>
      </c>
      <c r="BI10" s="519">
        <v>-23.555439999999994</v>
      </c>
      <c r="BJ10" s="182">
        <v>3675.6695600000003</v>
      </c>
    </row>
    <row r="11" spans="1:62" s="184" customFormat="1" ht="13.9" customHeight="1">
      <c r="A11" s="189"/>
      <c r="B11" s="179" t="s">
        <v>239</v>
      </c>
      <c r="C11" s="180" t="s">
        <v>7</v>
      </c>
      <c r="D11" s="283">
        <v>719.80000000000007</v>
      </c>
      <c r="E11" s="183">
        <v>0.24711000000002059</v>
      </c>
      <c r="F11" s="183">
        <v>0</v>
      </c>
      <c r="G11" s="284">
        <v>714.58949000000007</v>
      </c>
      <c r="H11" s="155">
        <v>0</v>
      </c>
      <c r="I11" s="155">
        <v>0</v>
      </c>
      <c r="J11" s="155">
        <v>0</v>
      </c>
      <c r="K11" s="155">
        <v>0.24711</v>
      </c>
      <c r="L11" s="155">
        <v>0</v>
      </c>
      <c r="M11" s="155">
        <v>0</v>
      </c>
      <c r="N11" s="183">
        <v>0</v>
      </c>
      <c r="O11" s="155">
        <v>0</v>
      </c>
      <c r="P11" s="155">
        <v>0</v>
      </c>
      <c r="Q11" s="155">
        <v>0</v>
      </c>
      <c r="R11" s="155">
        <v>0</v>
      </c>
      <c r="S11" s="155">
        <v>0</v>
      </c>
      <c r="T11" s="155">
        <v>0</v>
      </c>
      <c r="U11" s="183">
        <v>4.9634</v>
      </c>
      <c r="V11" s="155">
        <v>0</v>
      </c>
      <c r="W11" s="155">
        <v>3.9100000000000003E-2</v>
      </c>
      <c r="X11" s="155">
        <v>0</v>
      </c>
      <c r="Y11" s="155">
        <v>0</v>
      </c>
      <c r="Z11" s="155">
        <v>0</v>
      </c>
      <c r="AA11" s="155">
        <v>0</v>
      </c>
      <c r="AB11" s="155">
        <v>0.74960000000000004</v>
      </c>
      <c r="AC11" s="155">
        <v>0</v>
      </c>
      <c r="AD11" s="183">
        <v>1.7646999999999999</v>
      </c>
      <c r="AE11" s="155">
        <v>1.3649999999999998</v>
      </c>
      <c r="AF11" s="155">
        <v>0.03</v>
      </c>
      <c r="AG11" s="155">
        <v>0</v>
      </c>
      <c r="AH11" s="155">
        <v>0</v>
      </c>
      <c r="AI11" s="155">
        <v>0.1913</v>
      </c>
      <c r="AJ11" s="155">
        <v>0</v>
      </c>
      <c r="AK11" s="155">
        <v>0.17840000000000003</v>
      </c>
      <c r="AL11" s="155">
        <v>0</v>
      </c>
      <c r="AM11" s="155">
        <v>0</v>
      </c>
      <c r="AN11" s="155">
        <v>0</v>
      </c>
      <c r="AO11" s="155">
        <v>0</v>
      </c>
      <c r="AP11" s="155">
        <v>0</v>
      </c>
      <c r="AQ11" s="155">
        <v>0</v>
      </c>
      <c r="AR11" s="155">
        <v>0</v>
      </c>
      <c r="AS11" s="155">
        <v>0</v>
      </c>
      <c r="AT11" s="155">
        <v>0</v>
      </c>
      <c r="AU11" s="155">
        <v>0</v>
      </c>
      <c r="AV11" s="155">
        <v>0</v>
      </c>
      <c r="AW11" s="155">
        <v>0</v>
      </c>
      <c r="AX11" s="155">
        <v>2.4099999999999997</v>
      </c>
      <c r="AY11" s="155">
        <v>0</v>
      </c>
      <c r="AZ11" s="155">
        <v>0</v>
      </c>
      <c r="BA11" s="155">
        <v>0</v>
      </c>
      <c r="BB11" s="155">
        <v>0</v>
      </c>
      <c r="BC11" s="155">
        <v>0</v>
      </c>
      <c r="BD11" s="155">
        <v>0</v>
      </c>
      <c r="BE11" s="155">
        <v>0</v>
      </c>
      <c r="BF11" s="155">
        <v>0</v>
      </c>
      <c r="BG11" s="155">
        <v>0</v>
      </c>
      <c r="BH11" s="183">
        <v>5.2105099999999993</v>
      </c>
      <c r="BI11" s="520">
        <v>-5.2105099999999993</v>
      </c>
      <c r="BJ11" s="183">
        <v>714.58949000000007</v>
      </c>
    </row>
    <row r="12" spans="1:62" s="188" customFormat="1" ht="13.9" hidden="1" customHeight="1">
      <c r="A12" s="189"/>
      <c r="B12" s="179" t="s">
        <v>139</v>
      </c>
      <c r="C12" s="186" t="s">
        <v>8</v>
      </c>
      <c r="D12" s="181">
        <v>2978.8050000000003</v>
      </c>
      <c r="E12" s="182">
        <v>0.16402000000016415</v>
      </c>
      <c r="F12" s="182">
        <v>0</v>
      </c>
      <c r="G12" s="154">
        <v>0</v>
      </c>
      <c r="H12" s="187">
        <v>2960.4600700000001</v>
      </c>
      <c r="I12" s="154">
        <v>0</v>
      </c>
      <c r="J12" s="154">
        <v>0</v>
      </c>
      <c r="K12" s="154">
        <v>0.16402</v>
      </c>
      <c r="L12" s="154">
        <v>0</v>
      </c>
      <c r="M12" s="154">
        <v>0</v>
      </c>
      <c r="N12" s="182">
        <v>0</v>
      </c>
      <c r="O12" s="154">
        <v>0</v>
      </c>
      <c r="P12" s="154">
        <v>0</v>
      </c>
      <c r="Q12" s="154">
        <v>0</v>
      </c>
      <c r="R12" s="154">
        <v>0</v>
      </c>
      <c r="S12" s="154">
        <v>0</v>
      </c>
      <c r="T12" s="154">
        <v>0</v>
      </c>
      <c r="U12" s="182">
        <v>18.180909999999997</v>
      </c>
      <c r="V12" s="154">
        <v>0.78</v>
      </c>
      <c r="W12" s="154">
        <v>0.23170000000000002</v>
      </c>
      <c r="X12" s="154">
        <v>0</v>
      </c>
      <c r="Y12" s="154">
        <v>0</v>
      </c>
      <c r="Z12" s="154">
        <v>0</v>
      </c>
      <c r="AA12" s="154">
        <v>0</v>
      </c>
      <c r="AB12" s="154">
        <v>0.86709999999999998</v>
      </c>
      <c r="AC12" s="154">
        <v>0</v>
      </c>
      <c r="AD12" s="182">
        <v>15.426499999999999</v>
      </c>
      <c r="AE12" s="154">
        <v>2.5893000000000002</v>
      </c>
      <c r="AF12" s="154">
        <v>0</v>
      </c>
      <c r="AG12" s="154">
        <v>0</v>
      </c>
      <c r="AH12" s="154">
        <v>1.04</v>
      </c>
      <c r="AI12" s="154">
        <v>5.7999999999999996E-3</v>
      </c>
      <c r="AJ12" s="154">
        <v>0.35</v>
      </c>
      <c r="AK12" s="154">
        <v>11.147399999999999</v>
      </c>
      <c r="AL12" s="154">
        <v>9.4700000000000006E-2</v>
      </c>
      <c r="AM12" s="154">
        <v>0</v>
      </c>
      <c r="AN12" s="154">
        <v>0</v>
      </c>
      <c r="AO12" s="154">
        <v>0</v>
      </c>
      <c r="AP12" s="154">
        <v>0</v>
      </c>
      <c r="AQ12" s="154">
        <v>0</v>
      </c>
      <c r="AR12" s="154">
        <v>0</v>
      </c>
      <c r="AS12" s="154">
        <v>0</v>
      </c>
      <c r="AT12" s="154">
        <v>0.1993</v>
      </c>
      <c r="AU12" s="154">
        <v>0</v>
      </c>
      <c r="AV12" s="154">
        <v>0.08</v>
      </c>
      <c r="AW12" s="154">
        <v>0</v>
      </c>
      <c r="AX12" s="154">
        <v>0.12186</v>
      </c>
      <c r="AY12" s="154">
        <v>0.33375000000000005</v>
      </c>
      <c r="AZ12" s="154">
        <v>0.34</v>
      </c>
      <c r="BA12" s="154">
        <v>0</v>
      </c>
      <c r="BB12" s="154">
        <v>0</v>
      </c>
      <c r="BC12" s="154">
        <v>0</v>
      </c>
      <c r="BD12" s="154">
        <v>0</v>
      </c>
      <c r="BE12" s="154">
        <v>0</v>
      </c>
      <c r="BF12" s="154">
        <v>0</v>
      </c>
      <c r="BG12" s="154">
        <v>0</v>
      </c>
      <c r="BH12" s="182">
        <v>18.344929999999998</v>
      </c>
      <c r="BI12" s="182">
        <v>-18.344929999999998</v>
      </c>
      <c r="BJ12" s="182">
        <v>2960.4600700000001</v>
      </c>
    </row>
    <row r="13" spans="1:62" s="188" customFormat="1" ht="13.9" hidden="1" customHeight="1">
      <c r="A13" s="189"/>
      <c r="B13" s="179" t="s">
        <v>140</v>
      </c>
      <c r="C13" s="186" t="s">
        <v>10</v>
      </c>
      <c r="D13" s="181">
        <v>0.62</v>
      </c>
      <c r="E13" s="182">
        <v>0</v>
      </c>
      <c r="F13" s="182">
        <v>0</v>
      </c>
      <c r="G13" s="154">
        <v>0</v>
      </c>
      <c r="H13" s="154">
        <v>0</v>
      </c>
      <c r="I13" s="187">
        <v>0.62</v>
      </c>
      <c r="J13" s="154">
        <v>0</v>
      </c>
      <c r="K13" s="154">
        <v>0</v>
      </c>
      <c r="L13" s="154">
        <v>0</v>
      </c>
      <c r="M13" s="154">
        <v>0</v>
      </c>
      <c r="N13" s="182">
        <v>0</v>
      </c>
      <c r="O13" s="154">
        <v>0</v>
      </c>
      <c r="P13" s="154">
        <v>0</v>
      </c>
      <c r="Q13" s="154">
        <v>0</v>
      </c>
      <c r="R13" s="154">
        <v>0</v>
      </c>
      <c r="S13" s="154">
        <v>0</v>
      </c>
      <c r="T13" s="154">
        <v>0</v>
      </c>
      <c r="U13" s="182">
        <v>0</v>
      </c>
      <c r="V13" s="154">
        <v>0</v>
      </c>
      <c r="W13" s="154">
        <v>0</v>
      </c>
      <c r="X13" s="154">
        <v>0</v>
      </c>
      <c r="Y13" s="154">
        <v>0</v>
      </c>
      <c r="Z13" s="154">
        <v>0</v>
      </c>
      <c r="AA13" s="154">
        <v>0</v>
      </c>
      <c r="AB13" s="154">
        <v>0</v>
      </c>
      <c r="AC13" s="154">
        <v>0</v>
      </c>
      <c r="AD13" s="182">
        <v>0</v>
      </c>
      <c r="AE13" s="154">
        <v>0</v>
      </c>
      <c r="AF13" s="154">
        <v>0</v>
      </c>
      <c r="AG13" s="154">
        <v>0</v>
      </c>
      <c r="AH13" s="154">
        <v>0</v>
      </c>
      <c r="AI13" s="154">
        <v>0</v>
      </c>
      <c r="AJ13" s="154">
        <v>0</v>
      </c>
      <c r="AK13" s="154">
        <v>0</v>
      </c>
      <c r="AL13" s="154">
        <v>0</v>
      </c>
      <c r="AM13" s="154">
        <v>0</v>
      </c>
      <c r="AN13" s="154">
        <v>0</v>
      </c>
      <c r="AO13" s="154">
        <v>0</v>
      </c>
      <c r="AP13" s="154">
        <v>0</v>
      </c>
      <c r="AQ13" s="154">
        <v>0</v>
      </c>
      <c r="AR13" s="154">
        <v>0</v>
      </c>
      <c r="AS13" s="154">
        <v>0</v>
      </c>
      <c r="AT13" s="154">
        <v>0</v>
      </c>
      <c r="AU13" s="154">
        <v>0</v>
      </c>
      <c r="AV13" s="154">
        <v>0</v>
      </c>
      <c r="AW13" s="154">
        <v>0</v>
      </c>
      <c r="AX13" s="154">
        <v>0</v>
      </c>
      <c r="AY13" s="154">
        <v>0</v>
      </c>
      <c r="AZ13" s="154">
        <v>0</v>
      </c>
      <c r="BA13" s="154">
        <v>0</v>
      </c>
      <c r="BB13" s="154">
        <v>0</v>
      </c>
      <c r="BC13" s="154">
        <v>0</v>
      </c>
      <c r="BD13" s="154">
        <v>0</v>
      </c>
      <c r="BE13" s="154">
        <v>0</v>
      </c>
      <c r="BF13" s="154">
        <v>0</v>
      </c>
      <c r="BG13" s="154">
        <v>0</v>
      </c>
      <c r="BH13" s="182">
        <v>0</v>
      </c>
      <c r="BI13" s="182">
        <v>0</v>
      </c>
      <c r="BJ13" s="182">
        <v>0.62</v>
      </c>
    </row>
    <row r="14" spans="1:62" s="188" customFormat="1" ht="13.9" customHeight="1">
      <c r="A14" s="178" t="s">
        <v>9</v>
      </c>
      <c r="B14" s="185" t="s">
        <v>91</v>
      </c>
      <c r="C14" s="186" t="s">
        <v>12</v>
      </c>
      <c r="D14" s="181">
        <v>7564.5656999999992</v>
      </c>
      <c r="E14" s="182">
        <v>0</v>
      </c>
      <c r="F14" s="182">
        <v>0</v>
      </c>
      <c r="G14" s="154">
        <v>0</v>
      </c>
      <c r="H14" s="154">
        <v>0</v>
      </c>
      <c r="I14" s="154">
        <v>0</v>
      </c>
      <c r="J14" s="187">
        <v>7499.4428099999996</v>
      </c>
      <c r="K14" s="154">
        <v>0</v>
      </c>
      <c r="L14" s="154">
        <v>0</v>
      </c>
      <c r="M14" s="154">
        <v>0</v>
      </c>
      <c r="N14" s="182">
        <v>0</v>
      </c>
      <c r="O14" s="154">
        <v>0</v>
      </c>
      <c r="P14" s="154">
        <v>0</v>
      </c>
      <c r="Q14" s="154">
        <v>0</v>
      </c>
      <c r="R14" s="154">
        <v>0</v>
      </c>
      <c r="S14" s="154">
        <v>0</v>
      </c>
      <c r="T14" s="154">
        <v>0</v>
      </c>
      <c r="U14" s="182">
        <v>65.122889999999998</v>
      </c>
      <c r="V14" s="154">
        <v>4.1366999999999994</v>
      </c>
      <c r="W14" s="154">
        <v>0.32989999999999997</v>
      </c>
      <c r="X14" s="154">
        <v>0</v>
      </c>
      <c r="Y14" s="154">
        <v>0</v>
      </c>
      <c r="Z14" s="154">
        <v>0.26</v>
      </c>
      <c r="AA14" s="154">
        <v>0</v>
      </c>
      <c r="AB14" s="154">
        <v>4.4928999999999997</v>
      </c>
      <c r="AC14" s="154">
        <v>0</v>
      </c>
      <c r="AD14" s="182">
        <v>43.868500000000004</v>
      </c>
      <c r="AE14" s="154">
        <v>18.959</v>
      </c>
      <c r="AF14" s="154">
        <v>0</v>
      </c>
      <c r="AG14" s="154">
        <v>0</v>
      </c>
      <c r="AH14" s="154">
        <v>0.19</v>
      </c>
      <c r="AI14" s="154">
        <v>0.74280000000000002</v>
      </c>
      <c r="AJ14" s="154">
        <v>1.8640000000000001</v>
      </c>
      <c r="AK14" s="154">
        <v>19.496500000000001</v>
      </c>
      <c r="AL14" s="154">
        <v>0.12000000000000001</v>
      </c>
      <c r="AM14" s="154">
        <v>0</v>
      </c>
      <c r="AN14" s="154">
        <v>0</v>
      </c>
      <c r="AO14" s="154">
        <v>1.8462000000000001</v>
      </c>
      <c r="AP14" s="154">
        <v>0</v>
      </c>
      <c r="AQ14" s="154">
        <v>0</v>
      </c>
      <c r="AR14" s="154">
        <v>0</v>
      </c>
      <c r="AS14" s="154">
        <v>0</v>
      </c>
      <c r="AT14" s="154">
        <v>0.65</v>
      </c>
      <c r="AU14" s="154">
        <v>0</v>
      </c>
      <c r="AV14" s="154">
        <v>0.27430000000000004</v>
      </c>
      <c r="AW14" s="154">
        <v>0</v>
      </c>
      <c r="AX14" s="154">
        <v>5.4969200000000003</v>
      </c>
      <c r="AY14" s="154">
        <v>6.2636700000000003</v>
      </c>
      <c r="AZ14" s="154">
        <v>0</v>
      </c>
      <c r="BA14" s="154">
        <v>0</v>
      </c>
      <c r="BB14" s="154">
        <v>0</v>
      </c>
      <c r="BC14" s="154">
        <v>0</v>
      </c>
      <c r="BD14" s="154">
        <v>0</v>
      </c>
      <c r="BE14" s="154">
        <v>0</v>
      </c>
      <c r="BF14" s="154">
        <v>0</v>
      </c>
      <c r="BG14" s="154">
        <v>0</v>
      </c>
      <c r="BH14" s="182">
        <v>65.122889999999998</v>
      </c>
      <c r="BI14" s="519">
        <v>10.885310000000217</v>
      </c>
      <c r="BJ14" s="182">
        <v>7575.4510099999998</v>
      </c>
    </row>
    <row r="15" spans="1:62" s="188" customFormat="1" ht="13.9" customHeight="1">
      <c r="A15" s="178" t="s">
        <v>11</v>
      </c>
      <c r="B15" s="185" t="s">
        <v>61</v>
      </c>
      <c r="C15" s="186" t="s">
        <v>14</v>
      </c>
      <c r="D15" s="181">
        <v>1342.1318000000001</v>
      </c>
      <c r="E15" s="182">
        <v>0</v>
      </c>
      <c r="F15" s="182">
        <v>0</v>
      </c>
      <c r="G15" s="154">
        <v>0</v>
      </c>
      <c r="H15" s="154">
        <v>0</v>
      </c>
      <c r="I15" s="154">
        <v>0</v>
      </c>
      <c r="J15" s="154">
        <v>0</v>
      </c>
      <c r="K15" s="187">
        <v>1315.8809800000001</v>
      </c>
      <c r="L15" s="154">
        <v>0</v>
      </c>
      <c r="M15" s="154">
        <v>0</v>
      </c>
      <c r="N15" s="182">
        <v>0</v>
      </c>
      <c r="O15" s="154">
        <v>0</v>
      </c>
      <c r="P15" s="154">
        <v>0</v>
      </c>
      <c r="Q15" s="154">
        <v>0</v>
      </c>
      <c r="R15" s="154">
        <v>0</v>
      </c>
      <c r="S15" s="154">
        <v>0</v>
      </c>
      <c r="T15" s="154">
        <v>0</v>
      </c>
      <c r="U15" s="182">
        <v>26.250820000000001</v>
      </c>
      <c r="V15" s="154">
        <v>0</v>
      </c>
      <c r="W15" s="154">
        <v>0.54</v>
      </c>
      <c r="X15" s="154">
        <v>0</v>
      </c>
      <c r="Y15" s="154">
        <v>0</v>
      </c>
      <c r="Z15" s="154">
        <v>0.68</v>
      </c>
      <c r="AA15" s="154">
        <v>0</v>
      </c>
      <c r="AB15" s="154">
        <v>0</v>
      </c>
      <c r="AC15" s="154">
        <v>0</v>
      </c>
      <c r="AD15" s="182">
        <v>16.933600000000002</v>
      </c>
      <c r="AE15" s="154">
        <v>16.0946</v>
      </c>
      <c r="AF15" s="154">
        <v>0</v>
      </c>
      <c r="AG15" s="154">
        <v>0.1</v>
      </c>
      <c r="AH15" s="154">
        <v>0.28999999999999998</v>
      </c>
      <c r="AI15" s="154">
        <v>0.21650000000000003</v>
      </c>
      <c r="AJ15" s="154">
        <v>0</v>
      </c>
      <c r="AK15" s="154">
        <v>0.16250000000000003</v>
      </c>
      <c r="AL15" s="154">
        <v>7.0000000000000007E-2</v>
      </c>
      <c r="AM15" s="154">
        <v>0</v>
      </c>
      <c r="AN15" s="154">
        <v>0</v>
      </c>
      <c r="AO15" s="154">
        <v>0</v>
      </c>
      <c r="AP15" s="154">
        <v>0</v>
      </c>
      <c r="AQ15" s="154">
        <v>0</v>
      </c>
      <c r="AR15" s="154">
        <v>0</v>
      </c>
      <c r="AS15" s="154">
        <v>0</v>
      </c>
      <c r="AT15" s="154">
        <v>0</v>
      </c>
      <c r="AU15" s="154">
        <v>0</v>
      </c>
      <c r="AV15" s="154">
        <v>0.16</v>
      </c>
      <c r="AW15" s="154">
        <v>0</v>
      </c>
      <c r="AX15" s="154">
        <v>3.3218200000000002</v>
      </c>
      <c r="AY15" s="154">
        <v>4.4758000000000004</v>
      </c>
      <c r="AZ15" s="154">
        <v>0.1396</v>
      </c>
      <c r="BA15" s="154">
        <v>0</v>
      </c>
      <c r="BB15" s="154">
        <v>0</v>
      </c>
      <c r="BC15" s="154">
        <v>0</v>
      </c>
      <c r="BD15" s="154">
        <v>0</v>
      </c>
      <c r="BE15" s="154">
        <v>0</v>
      </c>
      <c r="BF15" s="154">
        <v>0</v>
      </c>
      <c r="BG15" s="154">
        <v>0</v>
      </c>
      <c r="BH15" s="182">
        <v>26.250820000000001</v>
      </c>
      <c r="BI15" s="519">
        <v>-25.839690000000044</v>
      </c>
      <c r="BJ15" s="182">
        <v>1316.2921100000001</v>
      </c>
    </row>
    <row r="16" spans="1:62" s="188" customFormat="1" ht="13.9" customHeight="1">
      <c r="A16" s="178" t="s">
        <v>13</v>
      </c>
      <c r="B16" s="185" t="s">
        <v>62</v>
      </c>
      <c r="C16" s="186" t="s">
        <v>16</v>
      </c>
      <c r="D16" s="181">
        <v>17806.600000000002</v>
      </c>
      <c r="E16" s="182">
        <v>0</v>
      </c>
      <c r="F16" s="182">
        <v>0</v>
      </c>
      <c r="G16" s="154">
        <v>0</v>
      </c>
      <c r="H16" s="154">
        <v>0</v>
      </c>
      <c r="I16" s="154">
        <v>0</v>
      </c>
      <c r="J16" s="154">
        <v>0</v>
      </c>
      <c r="K16" s="154">
        <v>0</v>
      </c>
      <c r="L16" s="187">
        <v>17803.230000000003</v>
      </c>
      <c r="M16" s="154">
        <v>0</v>
      </c>
      <c r="N16" s="182">
        <v>0</v>
      </c>
      <c r="O16" s="154">
        <v>0</v>
      </c>
      <c r="P16" s="154">
        <v>0</v>
      </c>
      <c r="Q16" s="154">
        <v>0</v>
      </c>
      <c r="R16" s="154">
        <v>0</v>
      </c>
      <c r="S16" s="154">
        <v>0</v>
      </c>
      <c r="T16" s="154">
        <v>0</v>
      </c>
      <c r="U16" s="182">
        <v>3.3699999999999997</v>
      </c>
      <c r="V16" s="154">
        <v>0</v>
      </c>
      <c r="W16" s="154">
        <v>0</v>
      </c>
      <c r="X16" s="154">
        <v>0</v>
      </c>
      <c r="Y16" s="154">
        <v>0</v>
      </c>
      <c r="Z16" s="154">
        <v>0</v>
      </c>
      <c r="AA16" s="154">
        <v>0</v>
      </c>
      <c r="AB16" s="154">
        <v>0</v>
      </c>
      <c r="AC16" s="154">
        <v>0</v>
      </c>
      <c r="AD16" s="182">
        <v>3.3699999999999997</v>
      </c>
      <c r="AE16" s="154">
        <v>3.28</v>
      </c>
      <c r="AF16" s="154">
        <v>0</v>
      </c>
      <c r="AG16" s="154">
        <v>0</v>
      </c>
      <c r="AH16" s="154">
        <v>0</v>
      </c>
      <c r="AI16" s="154">
        <v>0</v>
      </c>
      <c r="AJ16" s="154">
        <v>0</v>
      </c>
      <c r="AK16" s="154">
        <v>0</v>
      </c>
      <c r="AL16" s="154">
        <v>0.09</v>
      </c>
      <c r="AM16" s="154">
        <v>0</v>
      </c>
      <c r="AN16" s="154">
        <v>0</v>
      </c>
      <c r="AO16" s="154">
        <v>0</v>
      </c>
      <c r="AP16" s="154">
        <v>0</v>
      </c>
      <c r="AQ16" s="154">
        <v>0</v>
      </c>
      <c r="AR16" s="154">
        <v>0</v>
      </c>
      <c r="AS16" s="154">
        <v>0</v>
      </c>
      <c r="AT16" s="154">
        <v>0</v>
      </c>
      <c r="AU16" s="154">
        <v>0</v>
      </c>
      <c r="AV16" s="154">
        <v>0</v>
      </c>
      <c r="AW16" s="154">
        <v>0</v>
      </c>
      <c r="AX16" s="154">
        <v>0</v>
      </c>
      <c r="AY16" s="154">
        <v>0</v>
      </c>
      <c r="AZ16" s="154">
        <v>0</v>
      </c>
      <c r="BA16" s="154">
        <v>0</v>
      </c>
      <c r="BB16" s="154">
        <v>0</v>
      </c>
      <c r="BC16" s="154">
        <v>0</v>
      </c>
      <c r="BD16" s="154">
        <v>0</v>
      </c>
      <c r="BE16" s="154">
        <v>0</v>
      </c>
      <c r="BF16" s="154">
        <v>0</v>
      </c>
      <c r="BG16" s="154">
        <v>0</v>
      </c>
      <c r="BH16" s="182">
        <v>3.3699999999999997</v>
      </c>
      <c r="BI16" s="519">
        <v>-3.3699999999999997</v>
      </c>
      <c r="BJ16" s="182">
        <v>17803.230000000003</v>
      </c>
    </row>
    <row r="17" spans="1:62" s="188" customFormat="1" ht="13.9" customHeight="1">
      <c r="A17" s="178" t="s">
        <v>15</v>
      </c>
      <c r="B17" s="185" t="s">
        <v>63</v>
      </c>
      <c r="C17" s="186" t="s">
        <v>17</v>
      </c>
      <c r="D17" s="181">
        <v>10771.57</v>
      </c>
      <c r="E17" s="182">
        <v>0</v>
      </c>
      <c r="F17" s="182">
        <v>0</v>
      </c>
      <c r="G17" s="154">
        <v>0</v>
      </c>
      <c r="H17" s="154">
        <v>0</v>
      </c>
      <c r="I17" s="154">
        <v>0</v>
      </c>
      <c r="J17" s="154">
        <v>0</v>
      </c>
      <c r="K17" s="154">
        <v>0</v>
      </c>
      <c r="L17" s="154">
        <v>0</v>
      </c>
      <c r="M17" s="187">
        <v>10769.43</v>
      </c>
      <c r="N17" s="182">
        <v>0</v>
      </c>
      <c r="O17" s="154">
        <v>0</v>
      </c>
      <c r="P17" s="154">
        <v>0</v>
      </c>
      <c r="Q17" s="154">
        <v>0</v>
      </c>
      <c r="R17" s="154">
        <v>0</v>
      </c>
      <c r="S17" s="154">
        <v>0</v>
      </c>
      <c r="T17" s="154">
        <v>0</v>
      </c>
      <c r="U17" s="182">
        <v>2.1399999999999997</v>
      </c>
      <c r="V17" s="154">
        <v>0</v>
      </c>
      <c r="W17" s="154">
        <v>0</v>
      </c>
      <c r="X17" s="154">
        <v>0</v>
      </c>
      <c r="Y17" s="154">
        <v>0</v>
      </c>
      <c r="Z17" s="154">
        <v>0</v>
      </c>
      <c r="AA17" s="154">
        <v>0</v>
      </c>
      <c r="AB17" s="154">
        <v>0</v>
      </c>
      <c r="AC17" s="154">
        <v>0</v>
      </c>
      <c r="AD17" s="182">
        <v>1.8399999999999999</v>
      </c>
      <c r="AE17" s="154">
        <v>1.8399999999999999</v>
      </c>
      <c r="AF17" s="154">
        <v>0</v>
      </c>
      <c r="AG17" s="154">
        <v>0</v>
      </c>
      <c r="AH17" s="154">
        <v>0</v>
      </c>
      <c r="AI17" s="154">
        <v>0</v>
      </c>
      <c r="AJ17" s="154">
        <v>0</v>
      </c>
      <c r="AK17" s="154">
        <v>0</v>
      </c>
      <c r="AL17" s="154">
        <v>0</v>
      </c>
      <c r="AM17" s="154">
        <v>0</v>
      </c>
      <c r="AN17" s="154">
        <v>0</v>
      </c>
      <c r="AO17" s="154">
        <v>0</v>
      </c>
      <c r="AP17" s="154">
        <v>0</v>
      </c>
      <c r="AQ17" s="154">
        <v>0</v>
      </c>
      <c r="AR17" s="154">
        <v>0</v>
      </c>
      <c r="AS17" s="154">
        <v>0</v>
      </c>
      <c r="AT17" s="154">
        <v>0</v>
      </c>
      <c r="AU17" s="154">
        <v>0.30000000000000004</v>
      </c>
      <c r="AV17" s="154">
        <v>0</v>
      </c>
      <c r="AW17" s="154">
        <v>0</v>
      </c>
      <c r="AX17" s="154">
        <v>0</v>
      </c>
      <c r="AY17" s="154">
        <v>0</v>
      </c>
      <c r="AZ17" s="154">
        <v>0</v>
      </c>
      <c r="BA17" s="154">
        <v>0</v>
      </c>
      <c r="BB17" s="154">
        <v>0</v>
      </c>
      <c r="BC17" s="154">
        <v>0</v>
      </c>
      <c r="BD17" s="154">
        <v>0</v>
      </c>
      <c r="BE17" s="154">
        <v>0</v>
      </c>
      <c r="BF17" s="154">
        <v>0</v>
      </c>
      <c r="BG17" s="154">
        <v>0</v>
      </c>
      <c r="BH17" s="182">
        <v>2.1399999999999997</v>
      </c>
      <c r="BI17" s="519">
        <v>-2.1399999999999997</v>
      </c>
      <c r="BJ17" s="182">
        <v>10769.43</v>
      </c>
    </row>
    <row r="18" spans="1:62" s="188" customFormat="1" ht="13.9" customHeight="1">
      <c r="A18" s="178" t="s">
        <v>65</v>
      </c>
      <c r="B18" s="185" t="s">
        <v>64</v>
      </c>
      <c r="C18" s="186" t="s">
        <v>18</v>
      </c>
      <c r="D18" s="181">
        <v>25505.594000000005</v>
      </c>
      <c r="E18" s="182">
        <v>21.441200000000002</v>
      </c>
      <c r="F18" s="154">
        <v>0</v>
      </c>
      <c r="G18" s="154">
        <v>0</v>
      </c>
      <c r="H18" s="154">
        <v>0</v>
      </c>
      <c r="I18" s="154">
        <v>0</v>
      </c>
      <c r="J18" s="154">
        <v>21.441200000000002</v>
      </c>
      <c r="K18" s="154">
        <v>0</v>
      </c>
      <c r="L18" s="154">
        <v>0</v>
      </c>
      <c r="M18" s="154">
        <v>0</v>
      </c>
      <c r="N18" s="190">
        <v>25207.965799999998</v>
      </c>
      <c r="O18" s="154">
        <v>0</v>
      </c>
      <c r="P18" s="154">
        <v>0</v>
      </c>
      <c r="Q18" s="154">
        <v>0</v>
      </c>
      <c r="R18" s="154">
        <v>0</v>
      </c>
      <c r="S18" s="154">
        <v>0</v>
      </c>
      <c r="T18" s="154">
        <v>0</v>
      </c>
      <c r="U18" s="154">
        <v>276.18700000000007</v>
      </c>
      <c r="V18" s="154">
        <v>12.8026</v>
      </c>
      <c r="W18" s="154">
        <v>0</v>
      </c>
      <c r="X18" s="154">
        <v>0</v>
      </c>
      <c r="Y18" s="154">
        <v>0</v>
      </c>
      <c r="Z18" s="154">
        <v>11.668099999999999</v>
      </c>
      <c r="AA18" s="154">
        <v>0</v>
      </c>
      <c r="AB18" s="154">
        <v>10.610000000000001</v>
      </c>
      <c r="AC18" s="154">
        <v>5.9</v>
      </c>
      <c r="AD18" s="154">
        <v>196.68950000000007</v>
      </c>
      <c r="AE18" s="154">
        <v>134.79810000000003</v>
      </c>
      <c r="AF18" s="154">
        <v>1</v>
      </c>
      <c r="AG18" s="154">
        <v>0</v>
      </c>
      <c r="AH18" s="154">
        <v>0</v>
      </c>
      <c r="AI18" s="154">
        <v>0.49590000000000001</v>
      </c>
      <c r="AJ18" s="154">
        <v>1.67</v>
      </c>
      <c r="AK18" s="154">
        <v>51.142000000000003</v>
      </c>
      <c r="AL18" s="154">
        <v>0</v>
      </c>
      <c r="AM18" s="154">
        <v>0</v>
      </c>
      <c r="AN18" s="154">
        <v>0</v>
      </c>
      <c r="AO18" s="154">
        <v>4.0834999999999999</v>
      </c>
      <c r="AP18" s="154">
        <v>0</v>
      </c>
      <c r="AQ18" s="154">
        <v>3.5</v>
      </c>
      <c r="AR18" s="154">
        <v>0</v>
      </c>
      <c r="AS18" s="154">
        <v>0</v>
      </c>
      <c r="AT18" s="154">
        <v>0</v>
      </c>
      <c r="AU18" s="154">
        <v>0.23</v>
      </c>
      <c r="AV18" s="154">
        <v>0.32</v>
      </c>
      <c r="AW18" s="154">
        <v>25</v>
      </c>
      <c r="AX18" s="154">
        <v>7.30633</v>
      </c>
      <c r="AY18" s="154">
        <v>4.2004700000000001</v>
      </c>
      <c r="AZ18" s="154">
        <v>0</v>
      </c>
      <c r="BA18" s="154">
        <v>1.46</v>
      </c>
      <c r="BB18" s="154">
        <v>0</v>
      </c>
      <c r="BC18" s="154">
        <v>0</v>
      </c>
      <c r="BD18" s="154">
        <v>0</v>
      </c>
      <c r="BE18" s="154">
        <v>0</v>
      </c>
      <c r="BF18" s="154">
        <v>0</v>
      </c>
      <c r="BG18" s="154">
        <v>0</v>
      </c>
      <c r="BH18" s="182">
        <v>297.62819999999999</v>
      </c>
      <c r="BI18" s="182">
        <v>2.3718000000000075</v>
      </c>
      <c r="BJ18" s="182">
        <v>25507.965799999998</v>
      </c>
    </row>
    <row r="19" spans="1:62" s="184" customFormat="1" ht="14.1" customHeight="1">
      <c r="A19" s="189"/>
      <c r="B19" s="179" t="s">
        <v>240</v>
      </c>
      <c r="C19" s="189" t="s">
        <v>209</v>
      </c>
      <c r="D19" s="283">
        <v>20858.43</v>
      </c>
      <c r="E19" s="183">
        <v>21.133399999998801</v>
      </c>
      <c r="F19" s="183">
        <v>0</v>
      </c>
      <c r="G19" s="155">
        <v>0</v>
      </c>
      <c r="H19" s="155">
        <v>0</v>
      </c>
      <c r="I19" s="155">
        <v>0</v>
      </c>
      <c r="J19" s="155">
        <v>21.133400000000002</v>
      </c>
      <c r="K19" s="155">
        <v>0</v>
      </c>
      <c r="L19" s="155">
        <v>0</v>
      </c>
      <c r="M19" s="155">
        <v>0</v>
      </c>
      <c r="N19" s="155">
        <v>0</v>
      </c>
      <c r="O19" s="285">
        <v>20691.894400000001</v>
      </c>
      <c r="P19" s="155">
        <v>0</v>
      </c>
      <c r="Q19" s="155">
        <v>0</v>
      </c>
      <c r="R19" s="155">
        <v>0</v>
      </c>
      <c r="S19" s="155">
        <v>0</v>
      </c>
      <c r="T19" s="155">
        <v>0</v>
      </c>
      <c r="U19" s="183">
        <v>145.40220000000002</v>
      </c>
      <c r="V19" s="155">
        <v>8.9825999999999997</v>
      </c>
      <c r="W19" s="155">
        <v>0</v>
      </c>
      <c r="X19" s="155">
        <v>0</v>
      </c>
      <c r="Y19" s="155">
        <v>0</v>
      </c>
      <c r="Z19" s="155">
        <v>9.18</v>
      </c>
      <c r="AA19" s="155">
        <v>0</v>
      </c>
      <c r="AB19" s="155">
        <v>0</v>
      </c>
      <c r="AC19" s="155">
        <v>5.9</v>
      </c>
      <c r="AD19" s="183">
        <v>97.299600000000012</v>
      </c>
      <c r="AE19" s="155">
        <v>40.584099999999999</v>
      </c>
      <c r="AF19" s="155">
        <v>0.5</v>
      </c>
      <c r="AG19" s="155">
        <v>0</v>
      </c>
      <c r="AH19" s="155">
        <v>0</v>
      </c>
      <c r="AI19" s="155">
        <v>0.2</v>
      </c>
      <c r="AJ19" s="155">
        <v>0</v>
      </c>
      <c r="AK19" s="155">
        <v>50.452000000000005</v>
      </c>
      <c r="AL19" s="155">
        <v>0</v>
      </c>
      <c r="AM19" s="155">
        <v>0</v>
      </c>
      <c r="AN19" s="155">
        <v>0</v>
      </c>
      <c r="AO19" s="155">
        <v>2.0634999999999999</v>
      </c>
      <c r="AP19" s="155">
        <v>0</v>
      </c>
      <c r="AQ19" s="155">
        <v>3.5</v>
      </c>
      <c r="AR19" s="155">
        <v>0</v>
      </c>
      <c r="AS19" s="155">
        <v>0</v>
      </c>
      <c r="AT19" s="155">
        <v>0</v>
      </c>
      <c r="AU19" s="155">
        <v>0.2</v>
      </c>
      <c r="AV19" s="155">
        <v>0.05</v>
      </c>
      <c r="AW19" s="155">
        <v>22</v>
      </c>
      <c r="AX19" s="155">
        <v>1.79</v>
      </c>
      <c r="AY19" s="155">
        <v>0</v>
      </c>
      <c r="AZ19" s="155">
        <v>0</v>
      </c>
      <c r="BA19" s="155">
        <v>0</v>
      </c>
      <c r="BB19" s="155">
        <v>0</v>
      </c>
      <c r="BC19" s="155">
        <v>0</v>
      </c>
      <c r="BD19" s="155">
        <v>0</v>
      </c>
      <c r="BE19" s="155">
        <v>0</v>
      </c>
      <c r="BF19" s="155">
        <v>0</v>
      </c>
      <c r="BG19" s="155">
        <v>0</v>
      </c>
      <c r="BH19" s="183">
        <v>166.53560000000002</v>
      </c>
      <c r="BI19" s="520">
        <v>-166.53560000000002</v>
      </c>
      <c r="BJ19" s="183">
        <v>20691.894400000001</v>
      </c>
    </row>
    <row r="20" spans="1:62" s="188" customFormat="1" ht="13.9" hidden="1" customHeight="1">
      <c r="A20" s="178"/>
      <c r="B20" s="179" t="s">
        <v>218</v>
      </c>
      <c r="C20" s="189" t="s">
        <v>210</v>
      </c>
      <c r="D20" s="181">
        <v>4111.9839999999995</v>
      </c>
      <c r="E20" s="182">
        <v>0</v>
      </c>
      <c r="F20" s="182">
        <v>0</v>
      </c>
      <c r="G20" s="154">
        <v>0</v>
      </c>
      <c r="H20" s="154">
        <v>0</v>
      </c>
      <c r="I20" s="154">
        <v>0</v>
      </c>
      <c r="J20" s="154">
        <v>0</v>
      </c>
      <c r="K20" s="154">
        <v>0</v>
      </c>
      <c r="L20" s="154">
        <v>0</v>
      </c>
      <c r="M20" s="154">
        <v>0</v>
      </c>
      <c r="N20" s="154">
        <v>0</v>
      </c>
      <c r="O20" s="154">
        <v>0</v>
      </c>
      <c r="P20" s="190">
        <v>3986.9991999999993</v>
      </c>
      <c r="Q20" s="154">
        <v>0</v>
      </c>
      <c r="R20" s="154">
        <v>0</v>
      </c>
      <c r="S20" s="154">
        <v>0</v>
      </c>
      <c r="T20" s="154">
        <v>0</v>
      </c>
      <c r="U20" s="182">
        <v>124.98480000000001</v>
      </c>
      <c r="V20" s="154">
        <v>3.82</v>
      </c>
      <c r="W20" s="154">
        <v>0</v>
      </c>
      <c r="X20" s="154">
        <v>0</v>
      </c>
      <c r="Y20" s="154">
        <v>0</v>
      </c>
      <c r="Z20" s="154">
        <v>0.48809999999999998</v>
      </c>
      <c r="AA20" s="154">
        <v>0</v>
      </c>
      <c r="AB20" s="154">
        <v>10.610000000000001</v>
      </c>
      <c r="AC20" s="154">
        <v>0</v>
      </c>
      <c r="AD20" s="182">
        <v>98.589900000000029</v>
      </c>
      <c r="AE20" s="154">
        <v>94.214000000000027</v>
      </c>
      <c r="AF20" s="154">
        <v>0</v>
      </c>
      <c r="AG20" s="154">
        <v>0</v>
      </c>
      <c r="AH20" s="154">
        <v>0</v>
      </c>
      <c r="AI20" s="154">
        <v>0.2959</v>
      </c>
      <c r="AJ20" s="154">
        <v>1.67</v>
      </c>
      <c r="AK20" s="154">
        <v>0.39</v>
      </c>
      <c r="AL20" s="154">
        <v>0</v>
      </c>
      <c r="AM20" s="154">
        <v>0</v>
      </c>
      <c r="AN20" s="154">
        <v>0</v>
      </c>
      <c r="AO20" s="154">
        <v>2.02</v>
      </c>
      <c r="AP20" s="154">
        <v>0</v>
      </c>
      <c r="AQ20" s="154">
        <v>0</v>
      </c>
      <c r="AR20" s="154">
        <v>0</v>
      </c>
      <c r="AS20" s="154">
        <v>0</v>
      </c>
      <c r="AT20" s="154">
        <v>0</v>
      </c>
      <c r="AU20" s="154">
        <v>0.03</v>
      </c>
      <c r="AV20" s="154">
        <v>0.27</v>
      </c>
      <c r="AW20" s="154">
        <v>0</v>
      </c>
      <c r="AX20" s="154">
        <v>5.51633</v>
      </c>
      <c r="AY20" s="154">
        <v>4.2004700000000001</v>
      </c>
      <c r="AZ20" s="154">
        <v>0</v>
      </c>
      <c r="BA20" s="154">
        <v>1.46</v>
      </c>
      <c r="BB20" s="154">
        <v>0</v>
      </c>
      <c r="BC20" s="154">
        <v>0</v>
      </c>
      <c r="BD20" s="154">
        <v>0</v>
      </c>
      <c r="BE20" s="154">
        <v>0</v>
      </c>
      <c r="BF20" s="154">
        <v>0</v>
      </c>
      <c r="BG20" s="154">
        <v>0</v>
      </c>
      <c r="BH20" s="182">
        <v>124.98480000000001</v>
      </c>
      <c r="BI20" s="182">
        <v>175.01519999999999</v>
      </c>
      <c r="BJ20" s="182">
        <v>4286.9991999999993</v>
      </c>
    </row>
    <row r="21" spans="1:62" s="188" customFormat="1" ht="13.9" hidden="1" customHeight="1">
      <c r="A21" s="178"/>
      <c r="B21" s="179" t="s">
        <v>219</v>
      </c>
      <c r="C21" s="189" t="s">
        <v>211</v>
      </c>
      <c r="D21" s="181">
        <v>535.17999999999995</v>
      </c>
      <c r="E21" s="182">
        <v>0.30780000000004293</v>
      </c>
      <c r="F21" s="182">
        <v>0</v>
      </c>
      <c r="G21" s="154">
        <v>0</v>
      </c>
      <c r="H21" s="154">
        <v>0</v>
      </c>
      <c r="I21" s="154">
        <v>0</v>
      </c>
      <c r="J21" s="154">
        <v>0.30780000000000002</v>
      </c>
      <c r="K21" s="154">
        <v>0</v>
      </c>
      <c r="L21" s="154">
        <v>0</v>
      </c>
      <c r="M21" s="154">
        <v>0</v>
      </c>
      <c r="N21" s="154">
        <v>0</v>
      </c>
      <c r="O21" s="154">
        <v>0</v>
      </c>
      <c r="P21" s="154">
        <v>0</v>
      </c>
      <c r="Q21" s="190">
        <v>529.07219999999995</v>
      </c>
      <c r="R21" s="154">
        <v>0</v>
      </c>
      <c r="S21" s="154">
        <v>0</v>
      </c>
      <c r="T21" s="154">
        <v>0</v>
      </c>
      <c r="U21" s="182">
        <v>5.8</v>
      </c>
      <c r="V21" s="154">
        <v>0</v>
      </c>
      <c r="W21" s="154">
        <v>0</v>
      </c>
      <c r="X21" s="154">
        <v>0</v>
      </c>
      <c r="Y21" s="154">
        <v>0</v>
      </c>
      <c r="Z21" s="154">
        <v>2</v>
      </c>
      <c r="AA21" s="154">
        <v>0</v>
      </c>
      <c r="AB21" s="154">
        <v>0</v>
      </c>
      <c r="AC21" s="154">
        <v>0</v>
      </c>
      <c r="AD21" s="182">
        <v>0.8</v>
      </c>
      <c r="AE21" s="154">
        <v>0</v>
      </c>
      <c r="AF21" s="154">
        <v>0.5</v>
      </c>
      <c r="AG21" s="154">
        <v>0</v>
      </c>
      <c r="AH21" s="154">
        <v>0</v>
      </c>
      <c r="AI21" s="154">
        <v>0</v>
      </c>
      <c r="AJ21" s="154">
        <v>0</v>
      </c>
      <c r="AK21" s="154">
        <v>0.3</v>
      </c>
      <c r="AL21" s="154">
        <v>0</v>
      </c>
      <c r="AM21" s="154">
        <v>0</v>
      </c>
      <c r="AN21" s="154">
        <v>0</v>
      </c>
      <c r="AO21" s="154">
        <v>0</v>
      </c>
      <c r="AP21" s="154">
        <v>0</v>
      </c>
      <c r="AQ21" s="154">
        <v>0</v>
      </c>
      <c r="AR21" s="154">
        <v>0</v>
      </c>
      <c r="AS21" s="154">
        <v>0</v>
      </c>
      <c r="AT21" s="154">
        <v>0</v>
      </c>
      <c r="AU21" s="154">
        <v>0</v>
      </c>
      <c r="AV21" s="154">
        <v>0</v>
      </c>
      <c r="AW21" s="154">
        <v>3</v>
      </c>
      <c r="AX21" s="154">
        <v>0</v>
      </c>
      <c r="AY21" s="154">
        <v>0</v>
      </c>
      <c r="AZ21" s="154">
        <v>0</v>
      </c>
      <c r="BA21" s="154">
        <v>0</v>
      </c>
      <c r="BB21" s="154">
        <v>0</v>
      </c>
      <c r="BC21" s="154">
        <v>0</v>
      </c>
      <c r="BD21" s="154">
        <v>0</v>
      </c>
      <c r="BE21" s="154">
        <v>0</v>
      </c>
      <c r="BF21" s="154">
        <v>0</v>
      </c>
      <c r="BG21" s="154">
        <v>0</v>
      </c>
      <c r="BH21" s="182">
        <v>6.1077999999999992</v>
      </c>
      <c r="BI21" s="182">
        <v>-6.1077999999999992</v>
      </c>
      <c r="BJ21" s="182">
        <v>529.07219999999995</v>
      </c>
    </row>
    <row r="22" spans="1:62" s="188" customFormat="1" ht="13.9" customHeight="1">
      <c r="A22" s="178" t="s">
        <v>74</v>
      </c>
      <c r="B22" s="185" t="s">
        <v>73</v>
      </c>
      <c r="C22" s="186" t="s">
        <v>19</v>
      </c>
      <c r="D22" s="181">
        <v>71.059999999999988</v>
      </c>
      <c r="E22" s="182">
        <v>0</v>
      </c>
      <c r="F22" s="182">
        <v>0</v>
      </c>
      <c r="G22" s="154">
        <v>0</v>
      </c>
      <c r="H22" s="154">
        <v>0</v>
      </c>
      <c r="I22" s="154">
        <v>0</v>
      </c>
      <c r="J22" s="154">
        <v>0</v>
      </c>
      <c r="K22" s="154">
        <v>0</v>
      </c>
      <c r="L22" s="154">
        <v>0</v>
      </c>
      <c r="M22" s="154">
        <v>0</v>
      </c>
      <c r="N22" s="154">
        <v>0</v>
      </c>
      <c r="O22" s="154">
        <v>0</v>
      </c>
      <c r="P22" s="154">
        <v>0</v>
      </c>
      <c r="Q22" s="154">
        <v>0</v>
      </c>
      <c r="R22" s="187">
        <v>69.859109999999987</v>
      </c>
      <c r="S22" s="154">
        <v>0</v>
      </c>
      <c r="T22" s="154">
        <v>0</v>
      </c>
      <c r="U22" s="182">
        <v>1.20089</v>
      </c>
      <c r="V22" s="154">
        <v>0</v>
      </c>
      <c r="W22" s="154">
        <v>0</v>
      </c>
      <c r="X22" s="154">
        <v>0</v>
      </c>
      <c r="Y22" s="154">
        <v>0</v>
      </c>
      <c r="Z22" s="154">
        <v>0</v>
      </c>
      <c r="AA22" s="154">
        <v>0</v>
      </c>
      <c r="AB22" s="154">
        <v>0</v>
      </c>
      <c r="AC22" s="154">
        <v>0</v>
      </c>
      <c r="AD22" s="182">
        <v>0.52999999999999992</v>
      </c>
      <c r="AE22" s="154">
        <v>0</v>
      </c>
      <c r="AF22" s="154">
        <v>0</v>
      </c>
      <c r="AG22" s="154">
        <v>0</v>
      </c>
      <c r="AH22" s="154">
        <v>0.05</v>
      </c>
      <c r="AI22" s="154">
        <v>0</v>
      </c>
      <c r="AJ22" s="154">
        <v>0</v>
      </c>
      <c r="AK22" s="154">
        <v>0.47999999999999993</v>
      </c>
      <c r="AL22" s="154">
        <v>0</v>
      </c>
      <c r="AM22" s="154">
        <v>0</v>
      </c>
      <c r="AN22" s="154">
        <v>0</v>
      </c>
      <c r="AO22" s="154">
        <v>0</v>
      </c>
      <c r="AP22" s="154">
        <v>0</v>
      </c>
      <c r="AQ22" s="154">
        <v>0</v>
      </c>
      <c r="AR22" s="154">
        <v>0</v>
      </c>
      <c r="AS22" s="154">
        <v>0</v>
      </c>
      <c r="AT22" s="154">
        <v>0</v>
      </c>
      <c r="AU22" s="154">
        <v>0</v>
      </c>
      <c r="AV22" s="154">
        <v>0</v>
      </c>
      <c r="AW22" s="154">
        <v>0</v>
      </c>
      <c r="AX22" s="154">
        <v>0.19264000000000001</v>
      </c>
      <c r="AY22" s="154">
        <v>0.47825000000000001</v>
      </c>
      <c r="AZ22" s="154">
        <v>0</v>
      </c>
      <c r="BA22" s="154">
        <v>0</v>
      </c>
      <c r="BB22" s="154">
        <v>0</v>
      </c>
      <c r="BC22" s="154">
        <v>0</v>
      </c>
      <c r="BD22" s="154">
        <v>0</v>
      </c>
      <c r="BE22" s="154">
        <v>0</v>
      </c>
      <c r="BF22" s="154">
        <v>0</v>
      </c>
      <c r="BG22" s="154">
        <v>0</v>
      </c>
      <c r="BH22" s="182">
        <v>1.20089</v>
      </c>
      <c r="BI22" s="519">
        <v>-1.20089</v>
      </c>
      <c r="BJ22" s="182">
        <v>69.859109999999987</v>
      </c>
    </row>
    <row r="23" spans="1:62" s="188" customFormat="1" ht="13.9" customHeight="1">
      <c r="A23" s="178" t="s">
        <v>88</v>
      </c>
      <c r="B23" s="185" t="s">
        <v>75</v>
      </c>
      <c r="C23" s="186" t="s">
        <v>20</v>
      </c>
      <c r="D23" s="181">
        <v>0</v>
      </c>
      <c r="E23" s="182">
        <v>0</v>
      </c>
      <c r="F23" s="182">
        <v>0</v>
      </c>
      <c r="G23" s="154">
        <v>0</v>
      </c>
      <c r="H23" s="154">
        <v>0</v>
      </c>
      <c r="I23" s="154">
        <v>0</v>
      </c>
      <c r="J23" s="154">
        <v>0</v>
      </c>
      <c r="K23" s="154">
        <v>0</v>
      </c>
      <c r="L23" s="154">
        <v>0</v>
      </c>
      <c r="M23" s="154">
        <v>0</v>
      </c>
      <c r="N23" s="154">
        <v>0</v>
      </c>
      <c r="O23" s="154">
        <v>0</v>
      </c>
      <c r="P23" s="154">
        <v>0</v>
      </c>
      <c r="Q23" s="154">
        <v>0</v>
      </c>
      <c r="R23" s="154">
        <v>0</v>
      </c>
      <c r="S23" s="187">
        <v>0</v>
      </c>
      <c r="T23" s="154">
        <v>0</v>
      </c>
      <c r="U23" s="182">
        <v>0</v>
      </c>
      <c r="V23" s="154">
        <v>0</v>
      </c>
      <c r="W23" s="154">
        <v>0</v>
      </c>
      <c r="X23" s="154">
        <v>0</v>
      </c>
      <c r="Y23" s="154">
        <v>0</v>
      </c>
      <c r="Z23" s="154">
        <v>0</v>
      </c>
      <c r="AA23" s="154">
        <v>0</v>
      </c>
      <c r="AB23" s="154">
        <v>0</v>
      </c>
      <c r="AC23" s="154">
        <v>0</v>
      </c>
      <c r="AD23" s="182">
        <v>0</v>
      </c>
      <c r="AE23" s="154">
        <v>0</v>
      </c>
      <c r="AF23" s="154">
        <v>0</v>
      </c>
      <c r="AG23" s="154">
        <v>0</v>
      </c>
      <c r="AH23" s="154">
        <v>0</v>
      </c>
      <c r="AI23" s="154">
        <v>0</v>
      </c>
      <c r="AJ23" s="154">
        <v>0</v>
      </c>
      <c r="AK23" s="154">
        <v>0</v>
      </c>
      <c r="AL23" s="154">
        <v>0</v>
      </c>
      <c r="AM23" s="154">
        <v>0</v>
      </c>
      <c r="AN23" s="154">
        <v>0</v>
      </c>
      <c r="AO23" s="154">
        <v>0</v>
      </c>
      <c r="AP23" s="154">
        <v>0</v>
      </c>
      <c r="AQ23" s="154">
        <v>0</v>
      </c>
      <c r="AR23" s="154">
        <v>0</v>
      </c>
      <c r="AS23" s="154">
        <v>0</v>
      </c>
      <c r="AT23" s="154">
        <v>0</v>
      </c>
      <c r="AU23" s="154">
        <v>0</v>
      </c>
      <c r="AV23" s="154">
        <v>0</v>
      </c>
      <c r="AW23" s="154">
        <v>0</v>
      </c>
      <c r="AX23" s="154">
        <v>0</v>
      </c>
      <c r="AY23" s="154">
        <v>0</v>
      </c>
      <c r="AZ23" s="154">
        <v>0</v>
      </c>
      <c r="BA23" s="154">
        <v>0</v>
      </c>
      <c r="BB23" s="154">
        <v>0</v>
      </c>
      <c r="BC23" s="154">
        <v>0</v>
      </c>
      <c r="BD23" s="154">
        <v>0</v>
      </c>
      <c r="BE23" s="154">
        <v>0</v>
      </c>
      <c r="BF23" s="154">
        <v>0</v>
      </c>
      <c r="BG23" s="154">
        <v>0</v>
      </c>
      <c r="BH23" s="182">
        <v>0</v>
      </c>
      <c r="BI23" s="182">
        <v>0</v>
      </c>
      <c r="BJ23" s="182">
        <v>0</v>
      </c>
    </row>
    <row r="24" spans="1:62" s="188" customFormat="1" ht="13.9" customHeight="1">
      <c r="A24" s="178" t="s">
        <v>93</v>
      </c>
      <c r="B24" s="185" t="s">
        <v>92</v>
      </c>
      <c r="C24" s="186" t="s">
        <v>21</v>
      </c>
      <c r="D24" s="181">
        <v>76.900000000000006</v>
      </c>
      <c r="E24" s="182">
        <v>0</v>
      </c>
      <c r="F24" s="182">
        <v>0</v>
      </c>
      <c r="G24" s="154">
        <v>0</v>
      </c>
      <c r="H24" s="154">
        <v>0</v>
      </c>
      <c r="I24" s="154">
        <v>0</v>
      </c>
      <c r="J24" s="154">
        <v>0</v>
      </c>
      <c r="K24" s="154">
        <v>0</v>
      </c>
      <c r="L24" s="154">
        <v>0</v>
      </c>
      <c r="M24" s="154">
        <v>0</v>
      </c>
      <c r="N24" s="154">
        <v>0</v>
      </c>
      <c r="O24" s="154">
        <v>0</v>
      </c>
      <c r="P24" s="154">
        <v>0</v>
      </c>
      <c r="Q24" s="154">
        <v>0</v>
      </c>
      <c r="R24" s="154">
        <v>0</v>
      </c>
      <c r="S24" s="154">
        <v>0</v>
      </c>
      <c r="T24" s="187">
        <v>76.900000000000006</v>
      </c>
      <c r="U24" s="182">
        <v>0</v>
      </c>
      <c r="V24" s="154">
        <v>0</v>
      </c>
      <c r="W24" s="154">
        <v>0</v>
      </c>
      <c r="X24" s="154">
        <v>0</v>
      </c>
      <c r="Y24" s="154">
        <v>0</v>
      </c>
      <c r="Z24" s="154">
        <v>0</v>
      </c>
      <c r="AA24" s="154">
        <v>0</v>
      </c>
      <c r="AB24" s="154">
        <v>0</v>
      </c>
      <c r="AC24" s="154">
        <v>0</v>
      </c>
      <c r="AD24" s="182">
        <v>0</v>
      </c>
      <c r="AE24" s="154">
        <v>0</v>
      </c>
      <c r="AF24" s="154">
        <v>0</v>
      </c>
      <c r="AG24" s="154">
        <v>0</v>
      </c>
      <c r="AH24" s="154">
        <v>0</v>
      </c>
      <c r="AI24" s="154">
        <v>0</v>
      </c>
      <c r="AJ24" s="154">
        <v>0</v>
      </c>
      <c r="AK24" s="154">
        <v>0</v>
      </c>
      <c r="AL24" s="154">
        <v>0</v>
      </c>
      <c r="AM24" s="154">
        <v>0</v>
      </c>
      <c r="AN24" s="154">
        <v>0</v>
      </c>
      <c r="AO24" s="154">
        <v>0</v>
      </c>
      <c r="AP24" s="154">
        <v>0</v>
      </c>
      <c r="AQ24" s="154">
        <v>0</v>
      </c>
      <c r="AR24" s="154">
        <v>0</v>
      </c>
      <c r="AS24" s="154">
        <v>0</v>
      </c>
      <c r="AT24" s="154">
        <v>0</v>
      </c>
      <c r="AU24" s="154">
        <v>0</v>
      </c>
      <c r="AV24" s="154">
        <v>0</v>
      </c>
      <c r="AW24" s="154">
        <v>0</v>
      </c>
      <c r="AX24" s="154">
        <v>0</v>
      </c>
      <c r="AY24" s="154">
        <v>0</v>
      </c>
      <c r="AZ24" s="154">
        <v>0</v>
      </c>
      <c r="BA24" s="154">
        <v>0</v>
      </c>
      <c r="BB24" s="154">
        <v>0</v>
      </c>
      <c r="BC24" s="154">
        <v>0</v>
      </c>
      <c r="BD24" s="154">
        <v>0</v>
      </c>
      <c r="BE24" s="154">
        <v>0</v>
      </c>
      <c r="BF24" s="154">
        <v>0</v>
      </c>
      <c r="BG24" s="154">
        <v>0</v>
      </c>
      <c r="BH24" s="182">
        <v>0</v>
      </c>
      <c r="BI24" s="182">
        <v>0</v>
      </c>
      <c r="BJ24" s="182">
        <v>76.900000000000006</v>
      </c>
    </row>
    <row r="25" spans="1:62" s="281" customFormat="1" ht="13.9" customHeight="1">
      <c r="A25" s="275">
        <v>2</v>
      </c>
      <c r="B25" s="276" t="s">
        <v>22</v>
      </c>
      <c r="C25" s="277" t="s">
        <v>23</v>
      </c>
      <c r="D25" s="278">
        <v>3906.0529999999999</v>
      </c>
      <c r="E25" s="280">
        <v>0</v>
      </c>
      <c r="F25" s="280">
        <v>0</v>
      </c>
      <c r="G25" s="280">
        <v>0</v>
      </c>
      <c r="H25" s="280">
        <v>0</v>
      </c>
      <c r="I25" s="280">
        <v>0</v>
      </c>
      <c r="J25" s="280">
        <v>0</v>
      </c>
      <c r="K25" s="280">
        <v>0</v>
      </c>
      <c r="L25" s="280">
        <v>0</v>
      </c>
      <c r="M25" s="280">
        <v>0</v>
      </c>
      <c r="N25" s="280">
        <v>0</v>
      </c>
      <c r="O25" s="280">
        <v>0</v>
      </c>
      <c r="P25" s="280">
        <v>0</v>
      </c>
      <c r="Q25" s="280">
        <v>0</v>
      </c>
      <c r="R25" s="280">
        <v>0</v>
      </c>
      <c r="S25" s="280">
        <v>0</v>
      </c>
      <c r="T25" s="280">
        <v>0</v>
      </c>
      <c r="U25" s="279">
        <v>3860.1958000000004</v>
      </c>
      <c r="V25" s="280">
        <v>1.9999999999999574E-2</v>
      </c>
      <c r="W25" s="280">
        <v>0.31700000000000006</v>
      </c>
      <c r="X25" s="280">
        <v>0</v>
      </c>
      <c r="Y25" s="280">
        <v>0</v>
      </c>
      <c r="Z25" s="280">
        <v>1</v>
      </c>
      <c r="AA25" s="280">
        <v>0</v>
      </c>
      <c r="AB25" s="280">
        <v>0.39200000000005275</v>
      </c>
      <c r="AC25" s="280">
        <v>11.080000000000002</v>
      </c>
      <c r="AD25" s="280">
        <v>30.968000000000035</v>
      </c>
      <c r="AE25" s="280">
        <v>0.98000000000001819</v>
      </c>
      <c r="AF25" s="280">
        <v>0.10000000000000142</v>
      </c>
      <c r="AG25" s="280">
        <v>0.24</v>
      </c>
      <c r="AH25" s="280">
        <v>3.5599999999999996</v>
      </c>
      <c r="AI25" s="280">
        <v>0.17000000000000171</v>
      </c>
      <c r="AJ25" s="280">
        <v>0</v>
      </c>
      <c r="AK25" s="280">
        <v>25.634000000000128</v>
      </c>
      <c r="AL25" s="280">
        <v>3.5099999999999909E-2</v>
      </c>
      <c r="AM25" s="280">
        <v>0</v>
      </c>
      <c r="AN25" s="280">
        <v>0</v>
      </c>
      <c r="AO25" s="280">
        <v>0</v>
      </c>
      <c r="AP25" s="280">
        <v>0</v>
      </c>
      <c r="AQ25" s="280">
        <v>0</v>
      </c>
      <c r="AR25" s="280">
        <v>0</v>
      </c>
      <c r="AS25" s="280">
        <v>0</v>
      </c>
      <c r="AT25" s="280">
        <v>0.2488999999999999</v>
      </c>
      <c r="AU25" s="280">
        <v>1.4000000000000001</v>
      </c>
      <c r="AV25" s="280">
        <v>0.37009999999999987</v>
      </c>
      <c r="AW25" s="280">
        <v>0</v>
      </c>
      <c r="AX25" s="280">
        <v>5.0000000000011369E-2</v>
      </c>
      <c r="AY25" s="280">
        <v>0.20720000000000027</v>
      </c>
      <c r="AZ25" s="280">
        <v>5.2899999999999281E-2</v>
      </c>
      <c r="BA25" s="280">
        <v>0</v>
      </c>
      <c r="BB25" s="280">
        <v>0</v>
      </c>
      <c r="BC25" s="280">
        <v>0</v>
      </c>
      <c r="BD25" s="280">
        <v>0</v>
      </c>
      <c r="BE25" s="280">
        <v>0</v>
      </c>
      <c r="BF25" s="280">
        <v>0</v>
      </c>
      <c r="BG25" s="280">
        <v>0</v>
      </c>
      <c r="BH25" s="280">
        <v>45.857200000000219</v>
      </c>
      <c r="BI25" s="280">
        <v>477.1977100000002</v>
      </c>
      <c r="BJ25" s="280">
        <v>4383.2507100000003</v>
      </c>
    </row>
    <row r="26" spans="1:62" s="184" customFormat="1" ht="13.9" customHeight="1">
      <c r="A26" s="178"/>
      <c r="B26" s="179" t="s">
        <v>238</v>
      </c>
      <c r="C26" s="180"/>
      <c r="D26" s="181"/>
      <c r="E26" s="182"/>
      <c r="F26" s="183"/>
      <c r="G26" s="154"/>
      <c r="H26" s="154"/>
      <c r="I26" s="154"/>
      <c r="J26" s="154"/>
      <c r="K26" s="154"/>
      <c r="L26" s="154"/>
      <c r="M26" s="154"/>
      <c r="N26" s="154"/>
      <c r="O26" s="154"/>
      <c r="P26" s="154"/>
      <c r="Q26" s="154"/>
      <c r="R26" s="154"/>
      <c r="S26" s="154"/>
      <c r="T26" s="183"/>
      <c r="U26" s="182"/>
      <c r="V26" s="154"/>
      <c r="W26" s="154"/>
      <c r="X26" s="154"/>
      <c r="Y26" s="154"/>
      <c r="Z26" s="154"/>
      <c r="AA26" s="154"/>
      <c r="AB26" s="154"/>
      <c r="AC26" s="154"/>
      <c r="AD26" s="183"/>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83"/>
      <c r="BI26" s="183"/>
      <c r="BJ26" s="183"/>
    </row>
    <row r="27" spans="1:62" s="188" customFormat="1" ht="13.9" customHeight="1">
      <c r="A27" s="178" t="s">
        <v>24</v>
      </c>
      <c r="B27" s="185" t="s">
        <v>66</v>
      </c>
      <c r="C27" s="186" t="s">
        <v>27</v>
      </c>
      <c r="D27" s="181">
        <v>9.7199999999999989</v>
      </c>
      <c r="E27" s="182">
        <v>0</v>
      </c>
      <c r="F27" s="182">
        <v>0</v>
      </c>
      <c r="G27" s="154">
        <v>0</v>
      </c>
      <c r="H27" s="154">
        <v>0</v>
      </c>
      <c r="I27" s="154">
        <v>0</v>
      </c>
      <c r="J27" s="154">
        <v>0</v>
      </c>
      <c r="K27" s="154">
        <v>0</v>
      </c>
      <c r="L27" s="154">
        <v>0</v>
      </c>
      <c r="M27" s="154">
        <v>0</v>
      </c>
      <c r="N27" s="154">
        <v>0</v>
      </c>
      <c r="O27" s="154">
        <v>0</v>
      </c>
      <c r="P27" s="154">
        <v>0</v>
      </c>
      <c r="Q27" s="154">
        <v>0</v>
      </c>
      <c r="R27" s="154">
        <v>0</v>
      </c>
      <c r="S27" s="154">
        <v>0</v>
      </c>
      <c r="T27" s="154">
        <v>0</v>
      </c>
      <c r="U27" s="182">
        <v>0</v>
      </c>
      <c r="V27" s="187">
        <v>9.7199999999999989</v>
      </c>
      <c r="W27" s="154">
        <v>0</v>
      </c>
      <c r="X27" s="154">
        <v>0</v>
      </c>
      <c r="Y27" s="154">
        <v>0</v>
      </c>
      <c r="Z27" s="154">
        <v>0</v>
      </c>
      <c r="AA27" s="154">
        <v>0</v>
      </c>
      <c r="AB27" s="154">
        <v>0</v>
      </c>
      <c r="AC27" s="154">
        <v>0</v>
      </c>
      <c r="AD27" s="182">
        <v>0</v>
      </c>
      <c r="AE27" s="154">
        <v>0</v>
      </c>
      <c r="AF27" s="154">
        <v>0</v>
      </c>
      <c r="AG27" s="154">
        <v>0</v>
      </c>
      <c r="AH27" s="154">
        <v>0</v>
      </c>
      <c r="AI27" s="154">
        <v>0</v>
      </c>
      <c r="AJ27" s="154">
        <v>0</v>
      </c>
      <c r="AK27" s="154">
        <v>0</v>
      </c>
      <c r="AL27" s="154">
        <v>0</v>
      </c>
      <c r="AM27" s="154">
        <v>0</v>
      </c>
      <c r="AN27" s="154">
        <v>0</v>
      </c>
      <c r="AO27" s="154">
        <v>0</v>
      </c>
      <c r="AP27" s="154">
        <v>0</v>
      </c>
      <c r="AQ27" s="154">
        <v>0</v>
      </c>
      <c r="AR27" s="154">
        <v>0</v>
      </c>
      <c r="AS27" s="154">
        <v>0</v>
      </c>
      <c r="AT27" s="154">
        <v>0</v>
      </c>
      <c r="AU27" s="154">
        <v>0</v>
      </c>
      <c r="AV27" s="154">
        <v>0</v>
      </c>
      <c r="AW27" s="154">
        <v>0</v>
      </c>
      <c r="AX27" s="154">
        <v>0</v>
      </c>
      <c r="AY27" s="154">
        <v>0</v>
      </c>
      <c r="AZ27" s="154">
        <v>0</v>
      </c>
      <c r="BA27" s="154">
        <v>0</v>
      </c>
      <c r="BB27" s="154">
        <v>0</v>
      </c>
      <c r="BC27" s="154">
        <v>0</v>
      </c>
      <c r="BD27" s="154">
        <v>0</v>
      </c>
      <c r="BE27" s="154">
        <v>0</v>
      </c>
      <c r="BF27" s="154">
        <v>0</v>
      </c>
      <c r="BG27" s="154">
        <v>0</v>
      </c>
      <c r="BH27" s="182">
        <v>0</v>
      </c>
      <c r="BI27" s="182">
        <v>19.265899999999998</v>
      </c>
      <c r="BJ27" s="182">
        <v>28.985899999999997</v>
      </c>
    </row>
    <row r="28" spans="1:62" s="188" customFormat="1" ht="13.9" customHeight="1">
      <c r="A28" s="178" t="s">
        <v>26</v>
      </c>
      <c r="B28" s="185" t="s">
        <v>67</v>
      </c>
      <c r="C28" s="186" t="s">
        <v>29</v>
      </c>
      <c r="D28" s="181">
        <v>0.39</v>
      </c>
      <c r="E28" s="182">
        <v>0</v>
      </c>
      <c r="F28" s="182">
        <v>0</v>
      </c>
      <c r="G28" s="154">
        <v>0</v>
      </c>
      <c r="H28" s="154">
        <v>0</v>
      </c>
      <c r="I28" s="154">
        <v>0</v>
      </c>
      <c r="J28" s="154">
        <v>0</v>
      </c>
      <c r="K28" s="154">
        <v>0</v>
      </c>
      <c r="L28" s="154">
        <v>0</v>
      </c>
      <c r="M28" s="154">
        <v>0</v>
      </c>
      <c r="N28" s="154">
        <v>0</v>
      </c>
      <c r="O28" s="154">
        <v>0</v>
      </c>
      <c r="P28" s="154">
        <v>0</v>
      </c>
      <c r="Q28" s="154">
        <v>0</v>
      </c>
      <c r="R28" s="154">
        <v>0</v>
      </c>
      <c r="S28" s="154">
        <v>0</v>
      </c>
      <c r="T28" s="154">
        <v>0</v>
      </c>
      <c r="U28" s="182">
        <v>0</v>
      </c>
      <c r="V28" s="154">
        <v>0</v>
      </c>
      <c r="W28" s="190">
        <v>0.39</v>
      </c>
      <c r="X28" s="154">
        <v>0</v>
      </c>
      <c r="Y28" s="154">
        <v>0</v>
      </c>
      <c r="Z28" s="154">
        <v>0</v>
      </c>
      <c r="AA28" s="154">
        <v>0</v>
      </c>
      <c r="AB28" s="154">
        <v>0</v>
      </c>
      <c r="AC28" s="154">
        <v>0</v>
      </c>
      <c r="AD28" s="182">
        <v>0</v>
      </c>
      <c r="AE28" s="154">
        <v>0</v>
      </c>
      <c r="AF28" s="154">
        <v>0</v>
      </c>
      <c r="AG28" s="154">
        <v>0</v>
      </c>
      <c r="AH28" s="154">
        <v>0</v>
      </c>
      <c r="AI28" s="154">
        <v>0</v>
      </c>
      <c r="AJ28" s="154">
        <v>0</v>
      </c>
      <c r="AK28" s="154">
        <v>0</v>
      </c>
      <c r="AL28" s="154">
        <v>0</v>
      </c>
      <c r="AM28" s="154">
        <v>0</v>
      </c>
      <c r="AN28" s="154">
        <v>0</v>
      </c>
      <c r="AO28" s="154">
        <v>0</v>
      </c>
      <c r="AP28" s="154">
        <v>0</v>
      </c>
      <c r="AQ28" s="154">
        <v>0</v>
      </c>
      <c r="AR28" s="154">
        <v>0</v>
      </c>
      <c r="AS28" s="154">
        <v>0</v>
      </c>
      <c r="AT28" s="154">
        <v>0</v>
      </c>
      <c r="AU28" s="154">
        <v>0</v>
      </c>
      <c r="AV28" s="154">
        <v>0</v>
      </c>
      <c r="AW28" s="154">
        <v>0</v>
      </c>
      <c r="AX28" s="154">
        <v>0</v>
      </c>
      <c r="AY28" s="154">
        <v>0</v>
      </c>
      <c r="AZ28" s="154">
        <v>0</v>
      </c>
      <c r="BA28" s="154">
        <v>0</v>
      </c>
      <c r="BB28" s="154">
        <v>0</v>
      </c>
      <c r="BC28" s="154">
        <v>0</v>
      </c>
      <c r="BD28" s="154">
        <v>0</v>
      </c>
      <c r="BE28" s="154">
        <v>0</v>
      </c>
      <c r="BF28" s="154">
        <v>0</v>
      </c>
      <c r="BG28" s="154">
        <v>0</v>
      </c>
      <c r="BH28" s="182">
        <v>0</v>
      </c>
      <c r="BI28" s="182">
        <v>1.4577</v>
      </c>
      <c r="BJ28" s="182">
        <v>1.8477000000000001</v>
      </c>
    </row>
    <row r="29" spans="1:62" s="188" customFormat="1" ht="13.9" customHeight="1">
      <c r="A29" s="178" t="s">
        <v>28</v>
      </c>
      <c r="B29" s="185" t="s">
        <v>68</v>
      </c>
      <c r="C29" s="186" t="s">
        <v>31</v>
      </c>
      <c r="D29" s="181">
        <v>0</v>
      </c>
      <c r="E29" s="182">
        <v>0</v>
      </c>
      <c r="F29" s="182">
        <v>0</v>
      </c>
      <c r="G29" s="154">
        <v>0</v>
      </c>
      <c r="H29" s="154">
        <v>0</v>
      </c>
      <c r="I29" s="154">
        <v>0</v>
      </c>
      <c r="J29" s="154">
        <v>0</v>
      </c>
      <c r="K29" s="154">
        <v>0</v>
      </c>
      <c r="L29" s="154">
        <v>0</v>
      </c>
      <c r="M29" s="154">
        <v>0</v>
      </c>
      <c r="N29" s="154">
        <v>0</v>
      </c>
      <c r="O29" s="154">
        <v>0</v>
      </c>
      <c r="P29" s="154">
        <v>0</v>
      </c>
      <c r="Q29" s="154">
        <v>0</v>
      </c>
      <c r="R29" s="154">
        <v>0</v>
      </c>
      <c r="S29" s="154">
        <v>0</v>
      </c>
      <c r="T29" s="154">
        <v>0</v>
      </c>
      <c r="U29" s="182">
        <v>0</v>
      </c>
      <c r="V29" s="154">
        <v>0</v>
      </c>
      <c r="W29" s="154">
        <v>0</v>
      </c>
      <c r="X29" s="190">
        <v>0</v>
      </c>
      <c r="Y29" s="154">
        <v>0</v>
      </c>
      <c r="Z29" s="154">
        <v>0</v>
      </c>
      <c r="AA29" s="154">
        <v>0</v>
      </c>
      <c r="AB29" s="154">
        <v>0</v>
      </c>
      <c r="AC29" s="154">
        <v>0</v>
      </c>
      <c r="AD29" s="182">
        <v>0</v>
      </c>
      <c r="AE29" s="154">
        <v>0</v>
      </c>
      <c r="AF29" s="154">
        <v>0</v>
      </c>
      <c r="AG29" s="154">
        <v>0</v>
      </c>
      <c r="AH29" s="154">
        <v>0</v>
      </c>
      <c r="AI29" s="154">
        <v>0</v>
      </c>
      <c r="AJ29" s="154">
        <v>0</v>
      </c>
      <c r="AK29" s="154">
        <v>0</v>
      </c>
      <c r="AL29" s="154">
        <v>0</v>
      </c>
      <c r="AM29" s="154">
        <v>0</v>
      </c>
      <c r="AN29" s="154">
        <v>0</v>
      </c>
      <c r="AO29" s="154">
        <v>0</v>
      </c>
      <c r="AP29" s="154">
        <v>0</v>
      </c>
      <c r="AQ29" s="154">
        <v>0</v>
      </c>
      <c r="AR29" s="154">
        <v>0</v>
      </c>
      <c r="AS29" s="154">
        <v>0</v>
      </c>
      <c r="AT29" s="154">
        <v>0</v>
      </c>
      <c r="AU29" s="154">
        <v>0</v>
      </c>
      <c r="AV29" s="154">
        <v>0</v>
      </c>
      <c r="AW29" s="154">
        <v>0</v>
      </c>
      <c r="AX29" s="154">
        <v>0</v>
      </c>
      <c r="AY29" s="154">
        <v>0</v>
      </c>
      <c r="AZ29" s="154">
        <v>0</v>
      </c>
      <c r="BA29" s="154">
        <v>0</v>
      </c>
      <c r="BB29" s="154">
        <v>0</v>
      </c>
      <c r="BC29" s="154">
        <v>0</v>
      </c>
      <c r="BD29" s="154">
        <v>0</v>
      </c>
      <c r="BE29" s="154">
        <v>0</v>
      </c>
      <c r="BF29" s="154">
        <v>0</v>
      </c>
      <c r="BG29" s="154">
        <v>0</v>
      </c>
      <c r="BH29" s="182">
        <v>0</v>
      </c>
      <c r="BI29" s="182">
        <v>0</v>
      </c>
      <c r="BJ29" s="182">
        <v>0</v>
      </c>
    </row>
    <row r="30" spans="1:62" s="188" customFormat="1" ht="13.9" customHeight="1">
      <c r="A30" s="178" t="s">
        <v>30</v>
      </c>
      <c r="B30" s="185" t="s">
        <v>94</v>
      </c>
      <c r="C30" s="186" t="s">
        <v>95</v>
      </c>
      <c r="D30" s="181">
        <v>0</v>
      </c>
      <c r="E30" s="182">
        <v>0</v>
      </c>
      <c r="F30" s="182">
        <v>0</v>
      </c>
      <c r="G30" s="154">
        <v>0</v>
      </c>
      <c r="H30" s="154">
        <v>0</v>
      </c>
      <c r="I30" s="154">
        <v>0</v>
      </c>
      <c r="J30" s="154">
        <v>0</v>
      </c>
      <c r="K30" s="154">
        <v>0</v>
      </c>
      <c r="L30" s="154">
        <v>0</v>
      </c>
      <c r="M30" s="154">
        <v>0</v>
      </c>
      <c r="N30" s="154">
        <v>0</v>
      </c>
      <c r="O30" s="154">
        <v>0</v>
      </c>
      <c r="P30" s="154">
        <v>0</v>
      </c>
      <c r="Q30" s="154">
        <v>0</v>
      </c>
      <c r="R30" s="154">
        <v>0</v>
      </c>
      <c r="S30" s="154">
        <v>0</v>
      </c>
      <c r="T30" s="154">
        <v>0</v>
      </c>
      <c r="U30" s="182">
        <v>0</v>
      </c>
      <c r="V30" s="154">
        <v>0</v>
      </c>
      <c r="W30" s="154">
        <v>0</v>
      </c>
      <c r="X30" s="154">
        <v>0</v>
      </c>
      <c r="Y30" s="190">
        <v>0</v>
      </c>
      <c r="Z30" s="154">
        <v>0</v>
      </c>
      <c r="AA30" s="154">
        <v>0</v>
      </c>
      <c r="AB30" s="154">
        <v>0</v>
      </c>
      <c r="AC30" s="154">
        <v>0</v>
      </c>
      <c r="AD30" s="182">
        <v>0</v>
      </c>
      <c r="AE30" s="154">
        <v>0</v>
      </c>
      <c r="AF30" s="154">
        <v>0</v>
      </c>
      <c r="AG30" s="154">
        <v>0</v>
      </c>
      <c r="AH30" s="154">
        <v>0</v>
      </c>
      <c r="AI30" s="154">
        <v>0</v>
      </c>
      <c r="AJ30" s="154">
        <v>0</v>
      </c>
      <c r="AK30" s="154">
        <v>0</v>
      </c>
      <c r="AL30" s="154">
        <v>0</v>
      </c>
      <c r="AM30" s="154">
        <v>0</v>
      </c>
      <c r="AN30" s="154">
        <v>0</v>
      </c>
      <c r="AO30" s="154">
        <v>0</v>
      </c>
      <c r="AP30" s="154">
        <v>0</v>
      </c>
      <c r="AQ30" s="154">
        <v>0</v>
      </c>
      <c r="AR30" s="154">
        <v>0</v>
      </c>
      <c r="AS30" s="154">
        <v>0</v>
      </c>
      <c r="AT30" s="154">
        <v>0</v>
      </c>
      <c r="AU30" s="154">
        <v>0</v>
      </c>
      <c r="AV30" s="154">
        <v>0</v>
      </c>
      <c r="AW30" s="154">
        <v>0</v>
      </c>
      <c r="AX30" s="154">
        <v>0</v>
      </c>
      <c r="AY30" s="154">
        <v>0</v>
      </c>
      <c r="AZ30" s="154">
        <v>0</v>
      </c>
      <c r="BA30" s="154">
        <v>0</v>
      </c>
      <c r="BB30" s="154">
        <v>0</v>
      </c>
      <c r="BC30" s="154">
        <v>0</v>
      </c>
      <c r="BD30" s="154">
        <v>0</v>
      </c>
      <c r="BE30" s="154">
        <v>0</v>
      </c>
      <c r="BF30" s="154">
        <v>0</v>
      </c>
      <c r="BG30" s="154">
        <v>0</v>
      </c>
      <c r="BH30" s="182">
        <v>0</v>
      </c>
      <c r="BI30" s="182">
        <v>0</v>
      </c>
      <c r="BJ30" s="182">
        <v>0</v>
      </c>
    </row>
    <row r="31" spans="1:62" s="188" customFormat="1" ht="13.9" customHeight="1">
      <c r="A31" s="178" t="s">
        <v>32</v>
      </c>
      <c r="B31" s="185" t="s">
        <v>288</v>
      </c>
      <c r="C31" s="186" t="s">
        <v>96</v>
      </c>
      <c r="D31" s="181">
        <v>19.27</v>
      </c>
      <c r="E31" s="182">
        <v>0</v>
      </c>
      <c r="F31" s="182">
        <v>0</v>
      </c>
      <c r="G31" s="154">
        <v>0</v>
      </c>
      <c r="H31" s="154">
        <v>0</v>
      </c>
      <c r="I31" s="154">
        <v>0</v>
      </c>
      <c r="J31" s="154">
        <v>0</v>
      </c>
      <c r="K31" s="154">
        <v>0</v>
      </c>
      <c r="L31" s="154">
        <v>0</v>
      </c>
      <c r="M31" s="154">
        <v>0</v>
      </c>
      <c r="N31" s="154">
        <v>0</v>
      </c>
      <c r="O31" s="154">
        <v>0</v>
      </c>
      <c r="P31" s="154">
        <v>0</v>
      </c>
      <c r="Q31" s="154">
        <v>0</v>
      </c>
      <c r="R31" s="154">
        <v>0</v>
      </c>
      <c r="S31" s="154">
        <v>0</v>
      </c>
      <c r="T31" s="154">
        <v>0</v>
      </c>
      <c r="U31" s="182">
        <v>0</v>
      </c>
      <c r="V31" s="154">
        <v>0</v>
      </c>
      <c r="W31" s="154">
        <v>0</v>
      </c>
      <c r="X31" s="154">
        <v>0</v>
      </c>
      <c r="Y31" s="154">
        <v>0</v>
      </c>
      <c r="Z31" s="190">
        <v>19.27</v>
      </c>
      <c r="AA31" s="154">
        <v>0</v>
      </c>
      <c r="AB31" s="154">
        <v>0</v>
      </c>
      <c r="AC31" s="154">
        <v>0</v>
      </c>
      <c r="AD31" s="182">
        <v>0</v>
      </c>
      <c r="AE31" s="154">
        <v>0</v>
      </c>
      <c r="AF31" s="154">
        <v>0</v>
      </c>
      <c r="AG31" s="154">
        <v>0</v>
      </c>
      <c r="AH31" s="154">
        <v>0</v>
      </c>
      <c r="AI31" s="154">
        <v>0</v>
      </c>
      <c r="AJ31" s="154">
        <v>0</v>
      </c>
      <c r="AK31" s="154">
        <v>0</v>
      </c>
      <c r="AL31" s="154">
        <v>0</v>
      </c>
      <c r="AM31" s="154">
        <v>0</v>
      </c>
      <c r="AN31" s="154">
        <v>0</v>
      </c>
      <c r="AO31" s="154">
        <v>0</v>
      </c>
      <c r="AP31" s="154">
        <v>0</v>
      </c>
      <c r="AQ31" s="154">
        <v>0</v>
      </c>
      <c r="AR31" s="154">
        <v>0</v>
      </c>
      <c r="AS31" s="154">
        <v>0</v>
      </c>
      <c r="AT31" s="154">
        <v>0</v>
      </c>
      <c r="AU31" s="154">
        <v>0</v>
      </c>
      <c r="AV31" s="154">
        <v>0</v>
      </c>
      <c r="AW31" s="154">
        <v>0</v>
      </c>
      <c r="AX31" s="154">
        <v>0</v>
      </c>
      <c r="AY31" s="154">
        <v>0</v>
      </c>
      <c r="AZ31" s="154">
        <v>0</v>
      </c>
      <c r="BA31" s="154">
        <v>0</v>
      </c>
      <c r="BB31" s="154">
        <v>0</v>
      </c>
      <c r="BC31" s="154">
        <v>0</v>
      </c>
      <c r="BD31" s="154">
        <v>0</v>
      </c>
      <c r="BE31" s="154">
        <v>0</v>
      </c>
      <c r="BF31" s="154">
        <v>0</v>
      </c>
      <c r="BG31" s="154">
        <v>0</v>
      </c>
      <c r="BH31" s="182">
        <v>0</v>
      </c>
      <c r="BI31" s="182">
        <v>14.950599999999998</v>
      </c>
      <c r="BJ31" s="182">
        <v>34.220599999999997</v>
      </c>
    </row>
    <row r="32" spans="1:62" s="188" customFormat="1" ht="13.9" customHeight="1">
      <c r="A32" s="178" t="s">
        <v>34</v>
      </c>
      <c r="B32" s="185" t="s">
        <v>97</v>
      </c>
      <c r="C32" s="186" t="s">
        <v>33</v>
      </c>
      <c r="D32" s="181">
        <v>3.25</v>
      </c>
      <c r="E32" s="182">
        <v>0</v>
      </c>
      <c r="F32" s="182">
        <v>0</v>
      </c>
      <c r="G32" s="154">
        <v>0</v>
      </c>
      <c r="H32" s="154">
        <v>0</v>
      </c>
      <c r="I32" s="154">
        <v>0</v>
      </c>
      <c r="J32" s="154">
        <v>0</v>
      </c>
      <c r="K32" s="154">
        <v>0</v>
      </c>
      <c r="L32" s="154">
        <v>0</v>
      </c>
      <c r="M32" s="154">
        <v>0</v>
      </c>
      <c r="N32" s="154">
        <v>0</v>
      </c>
      <c r="O32" s="154">
        <v>0</v>
      </c>
      <c r="P32" s="154">
        <v>0</v>
      </c>
      <c r="Q32" s="154">
        <v>0</v>
      </c>
      <c r="R32" s="154">
        <v>0</v>
      </c>
      <c r="S32" s="154">
        <v>0</v>
      </c>
      <c r="T32" s="154">
        <v>0</v>
      </c>
      <c r="U32" s="182">
        <v>0</v>
      </c>
      <c r="V32" s="154">
        <v>0</v>
      </c>
      <c r="W32" s="154">
        <v>0</v>
      </c>
      <c r="X32" s="154">
        <v>0</v>
      </c>
      <c r="Y32" s="154">
        <v>0</v>
      </c>
      <c r="Z32" s="154">
        <v>0</v>
      </c>
      <c r="AA32" s="190">
        <v>3.25</v>
      </c>
      <c r="AB32" s="154">
        <v>0</v>
      </c>
      <c r="AC32" s="154">
        <v>0</v>
      </c>
      <c r="AD32" s="182">
        <v>0</v>
      </c>
      <c r="AE32" s="154">
        <v>0</v>
      </c>
      <c r="AF32" s="154">
        <v>0</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82">
        <v>0</v>
      </c>
      <c r="BI32" s="182">
        <v>0</v>
      </c>
      <c r="BJ32" s="182">
        <v>3.25</v>
      </c>
    </row>
    <row r="33" spans="1:65" s="188" customFormat="1" ht="13.9" customHeight="1">
      <c r="A33" s="178" t="s">
        <v>69</v>
      </c>
      <c r="B33" s="185" t="s">
        <v>109</v>
      </c>
      <c r="C33" s="186" t="s">
        <v>36</v>
      </c>
      <c r="D33" s="181">
        <v>951.23</v>
      </c>
      <c r="E33" s="182">
        <v>0</v>
      </c>
      <c r="F33" s="182">
        <v>0</v>
      </c>
      <c r="G33" s="154">
        <v>0</v>
      </c>
      <c r="H33" s="154">
        <v>0</v>
      </c>
      <c r="I33" s="154">
        <v>0</v>
      </c>
      <c r="J33" s="154">
        <v>0</v>
      </c>
      <c r="K33" s="154">
        <v>0</v>
      </c>
      <c r="L33" s="154">
        <v>0</v>
      </c>
      <c r="M33" s="154">
        <v>0</v>
      </c>
      <c r="N33" s="154">
        <v>0</v>
      </c>
      <c r="O33" s="154">
        <v>0</v>
      </c>
      <c r="P33" s="154">
        <v>0</v>
      </c>
      <c r="Q33" s="154">
        <v>0</v>
      </c>
      <c r="R33" s="154">
        <v>0</v>
      </c>
      <c r="S33" s="154">
        <v>0</v>
      </c>
      <c r="T33" s="154">
        <v>0</v>
      </c>
      <c r="U33" s="182">
        <v>0</v>
      </c>
      <c r="V33" s="154">
        <v>0</v>
      </c>
      <c r="W33" s="154">
        <v>0</v>
      </c>
      <c r="X33" s="154">
        <v>0</v>
      </c>
      <c r="Y33" s="154">
        <v>0</v>
      </c>
      <c r="Z33" s="154">
        <v>0</v>
      </c>
      <c r="AA33" s="154">
        <v>0</v>
      </c>
      <c r="AB33" s="190">
        <v>951.23</v>
      </c>
      <c r="AC33" s="154">
        <v>0</v>
      </c>
      <c r="AD33" s="182">
        <v>0</v>
      </c>
      <c r="AE33" s="154">
        <v>0</v>
      </c>
      <c r="AF33" s="154">
        <v>0</v>
      </c>
      <c r="AG33" s="154">
        <v>0</v>
      </c>
      <c r="AH33" s="154">
        <v>0</v>
      </c>
      <c r="AI33" s="154">
        <v>0</v>
      </c>
      <c r="AJ33" s="154">
        <v>0</v>
      </c>
      <c r="AK33" s="154">
        <v>0</v>
      </c>
      <c r="AL33" s="154">
        <v>0</v>
      </c>
      <c r="AM33" s="154">
        <v>0</v>
      </c>
      <c r="AN33" s="154">
        <v>0</v>
      </c>
      <c r="AO33" s="154">
        <v>0</v>
      </c>
      <c r="AP33" s="154">
        <v>0</v>
      </c>
      <c r="AQ33" s="154">
        <v>0</v>
      </c>
      <c r="AR33" s="154">
        <v>0</v>
      </c>
      <c r="AS33" s="154">
        <v>0</v>
      </c>
      <c r="AT33" s="154">
        <v>0</v>
      </c>
      <c r="AU33" s="154">
        <v>0</v>
      </c>
      <c r="AV33" s="154">
        <v>0</v>
      </c>
      <c r="AW33" s="154">
        <v>0</v>
      </c>
      <c r="AX33" s="154">
        <v>0</v>
      </c>
      <c r="AY33" s="154">
        <v>0</v>
      </c>
      <c r="AZ33" s="154">
        <v>0</v>
      </c>
      <c r="BA33" s="154">
        <v>0</v>
      </c>
      <c r="BB33" s="154">
        <v>0</v>
      </c>
      <c r="BC33" s="154">
        <v>0</v>
      </c>
      <c r="BD33" s="154">
        <v>0</v>
      </c>
      <c r="BE33" s="154">
        <v>0</v>
      </c>
      <c r="BF33" s="154">
        <v>0</v>
      </c>
      <c r="BG33" s="154">
        <v>0</v>
      </c>
      <c r="BH33" s="182">
        <v>0</v>
      </c>
      <c r="BI33" s="182">
        <v>47.233200000000053</v>
      </c>
      <c r="BJ33" s="182">
        <v>998.46320000000003</v>
      </c>
    </row>
    <row r="34" spans="1:65" s="188" customFormat="1" ht="13.9" customHeight="1">
      <c r="A34" s="178" t="s">
        <v>70</v>
      </c>
      <c r="B34" s="191" t="s">
        <v>102</v>
      </c>
      <c r="C34" s="186" t="s">
        <v>35</v>
      </c>
      <c r="D34" s="181">
        <v>0</v>
      </c>
      <c r="E34" s="182">
        <v>0</v>
      </c>
      <c r="F34" s="182">
        <v>0</v>
      </c>
      <c r="G34" s="154">
        <v>0</v>
      </c>
      <c r="H34" s="154">
        <v>0</v>
      </c>
      <c r="I34" s="154">
        <v>0</v>
      </c>
      <c r="J34" s="154">
        <v>0</v>
      </c>
      <c r="K34" s="154">
        <v>0</v>
      </c>
      <c r="L34" s="154">
        <v>0</v>
      </c>
      <c r="M34" s="154">
        <v>0</v>
      </c>
      <c r="N34" s="154">
        <v>0</v>
      </c>
      <c r="O34" s="154">
        <v>0</v>
      </c>
      <c r="P34" s="154">
        <v>0</v>
      </c>
      <c r="Q34" s="154">
        <v>0</v>
      </c>
      <c r="R34" s="154">
        <v>0</v>
      </c>
      <c r="S34" s="154">
        <v>0</v>
      </c>
      <c r="T34" s="154">
        <v>0</v>
      </c>
      <c r="U34" s="182">
        <v>0</v>
      </c>
      <c r="V34" s="154">
        <v>0</v>
      </c>
      <c r="W34" s="154">
        <v>0</v>
      </c>
      <c r="X34" s="154">
        <v>0</v>
      </c>
      <c r="Y34" s="154">
        <v>0</v>
      </c>
      <c r="Z34" s="154">
        <v>0</v>
      </c>
      <c r="AA34" s="154">
        <v>0</v>
      </c>
      <c r="AB34" s="154">
        <v>0</v>
      </c>
      <c r="AC34" s="190">
        <v>0</v>
      </c>
      <c r="AD34" s="182">
        <v>0</v>
      </c>
      <c r="AE34" s="154">
        <v>0</v>
      </c>
      <c r="AF34" s="154">
        <v>0</v>
      </c>
      <c r="AG34" s="154">
        <v>0</v>
      </c>
      <c r="AH34" s="154">
        <v>0</v>
      </c>
      <c r="AI34" s="154">
        <v>0</v>
      </c>
      <c r="AJ34" s="154">
        <v>0</v>
      </c>
      <c r="AK34" s="154">
        <v>0</v>
      </c>
      <c r="AL34" s="154">
        <v>0</v>
      </c>
      <c r="AM34" s="154">
        <v>0</v>
      </c>
      <c r="AN34" s="154">
        <v>0</v>
      </c>
      <c r="AO34" s="154">
        <v>0</v>
      </c>
      <c r="AP34" s="154">
        <v>0</v>
      </c>
      <c r="AQ34" s="154">
        <v>0</v>
      </c>
      <c r="AR34" s="154">
        <v>0</v>
      </c>
      <c r="AS34" s="154">
        <v>0</v>
      </c>
      <c r="AT34" s="154">
        <v>0</v>
      </c>
      <c r="AU34" s="154">
        <v>0</v>
      </c>
      <c r="AV34" s="154">
        <v>0</v>
      </c>
      <c r="AW34" s="154">
        <v>0</v>
      </c>
      <c r="AX34" s="154">
        <v>0</v>
      </c>
      <c r="AY34" s="154">
        <v>0</v>
      </c>
      <c r="AZ34" s="154">
        <v>0</v>
      </c>
      <c r="BA34" s="154">
        <v>0</v>
      </c>
      <c r="BB34" s="154">
        <v>0</v>
      </c>
      <c r="BC34" s="154">
        <v>0</v>
      </c>
      <c r="BD34" s="154">
        <v>0</v>
      </c>
      <c r="BE34" s="154">
        <v>0</v>
      </c>
      <c r="BF34" s="154">
        <v>0</v>
      </c>
      <c r="BG34" s="154">
        <v>0</v>
      </c>
      <c r="BH34" s="182">
        <v>0</v>
      </c>
      <c r="BI34" s="182">
        <v>17.700000000000003</v>
      </c>
      <c r="BJ34" s="182">
        <v>17.700000000000003</v>
      </c>
    </row>
    <row r="35" spans="1:65" s="188" customFormat="1" ht="30.6" customHeight="1">
      <c r="A35" s="178" t="s">
        <v>71</v>
      </c>
      <c r="B35" s="185" t="s">
        <v>128</v>
      </c>
      <c r="C35" s="186" t="s">
        <v>44</v>
      </c>
      <c r="D35" s="181">
        <v>1752.2951999999998</v>
      </c>
      <c r="E35" s="154">
        <v>0</v>
      </c>
      <c r="F35" s="154">
        <v>0</v>
      </c>
      <c r="G35" s="154">
        <v>0</v>
      </c>
      <c r="H35" s="154">
        <v>0</v>
      </c>
      <c r="I35" s="154">
        <v>0</v>
      </c>
      <c r="J35" s="154">
        <v>0</v>
      </c>
      <c r="K35" s="154">
        <v>0</v>
      </c>
      <c r="L35" s="154">
        <v>0</v>
      </c>
      <c r="M35" s="154">
        <v>0</v>
      </c>
      <c r="N35" s="154">
        <v>0</v>
      </c>
      <c r="O35" s="154">
        <v>0</v>
      </c>
      <c r="P35" s="154">
        <v>0</v>
      </c>
      <c r="Q35" s="154">
        <v>0</v>
      </c>
      <c r="R35" s="154">
        <v>0</v>
      </c>
      <c r="S35" s="154">
        <v>0</v>
      </c>
      <c r="T35" s="154">
        <v>0</v>
      </c>
      <c r="U35" s="182">
        <v>4.5278999999999971</v>
      </c>
      <c r="V35" s="154">
        <v>0</v>
      </c>
      <c r="W35" s="154">
        <v>0.317</v>
      </c>
      <c r="X35" s="154">
        <v>0</v>
      </c>
      <c r="Y35" s="154">
        <v>0</v>
      </c>
      <c r="Z35" s="154">
        <v>1</v>
      </c>
      <c r="AA35" s="154">
        <v>0</v>
      </c>
      <c r="AB35" s="154">
        <v>0.37569999999999998</v>
      </c>
      <c r="AC35" s="154">
        <v>0</v>
      </c>
      <c r="AD35" s="187">
        <v>1747.7673</v>
      </c>
      <c r="AE35" s="154">
        <v>0.15999999999996817</v>
      </c>
      <c r="AF35" s="154">
        <v>0</v>
      </c>
      <c r="AG35" s="154">
        <v>0</v>
      </c>
      <c r="AH35" s="154">
        <v>4.9999999999999822E-2</v>
      </c>
      <c r="AI35" s="154">
        <v>0.17000000000000171</v>
      </c>
      <c r="AJ35" s="154">
        <v>0</v>
      </c>
      <c r="AK35" s="154">
        <v>1.7440000000000282</v>
      </c>
      <c r="AL35" s="154">
        <v>3.5099999999999909E-2</v>
      </c>
      <c r="AM35" s="154">
        <v>0</v>
      </c>
      <c r="AN35" s="154">
        <v>0</v>
      </c>
      <c r="AO35" s="154">
        <v>0</v>
      </c>
      <c r="AP35" s="154">
        <v>0</v>
      </c>
      <c r="AQ35" s="154">
        <v>0</v>
      </c>
      <c r="AR35" s="154">
        <v>0</v>
      </c>
      <c r="AS35" s="154">
        <v>0</v>
      </c>
      <c r="AT35" s="154">
        <v>0</v>
      </c>
      <c r="AU35" s="154">
        <v>0.3</v>
      </c>
      <c r="AV35" s="154">
        <v>0.30609999999999998</v>
      </c>
      <c r="AW35" s="154">
        <v>0</v>
      </c>
      <c r="AX35" s="154">
        <v>0.05</v>
      </c>
      <c r="AY35" s="154">
        <v>0</v>
      </c>
      <c r="AZ35" s="154">
        <v>0.02</v>
      </c>
      <c r="BA35" s="154">
        <v>0</v>
      </c>
      <c r="BB35" s="154">
        <v>0</v>
      </c>
      <c r="BC35" s="154">
        <v>0</v>
      </c>
      <c r="BD35" s="154">
        <v>0</v>
      </c>
      <c r="BE35" s="154">
        <v>0</v>
      </c>
      <c r="BF35" s="154">
        <v>0</v>
      </c>
      <c r="BG35" s="154">
        <v>0</v>
      </c>
      <c r="BH35" s="182">
        <v>4.5278999999999971</v>
      </c>
      <c r="BI35" s="154">
        <v>351.04750000000024</v>
      </c>
      <c r="BJ35" s="154">
        <v>2103.3426999999997</v>
      </c>
      <c r="BK35" s="192"/>
      <c r="BL35" s="193"/>
      <c r="BM35" s="192"/>
    </row>
    <row r="36" spans="1:65" s="184" customFormat="1" ht="13.9" customHeight="1">
      <c r="A36" s="178"/>
      <c r="B36" s="179" t="s">
        <v>238</v>
      </c>
      <c r="C36" s="180"/>
      <c r="D36" s="181"/>
      <c r="E36" s="155"/>
      <c r="F36" s="155"/>
      <c r="G36" s="154"/>
      <c r="H36" s="154"/>
      <c r="I36" s="154"/>
      <c r="J36" s="154"/>
      <c r="K36" s="154"/>
      <c r="L36" s="154"/>
      <c r="M36" s="154"/>
      <c r="N36" s="154"/>
      <c r="O36" s="154"/>
      <c r="P36" s="154"/>
      <c r="Q36" s="154"/>
      <c r="R36" s="154"/>
      <c r="S36" s="154"/>
      <c r="T36" s="154"/>
      <c r="U36" s="182"/>
      <c r="V36" s="154"/>
      <c r="W36" s="154"/>
      <c r="X36" s="154"/>
      <c r="Y36" s="154"/>
      <c r="Z36" s="154"/>
      <c r="AA36" s="154"/>
      <c r="AB36" s="154"/>
      <c r="AC36" s="155"/>
      <c r="AD36" s="155"/>
      <c r="AE36" s="155"/>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5"/>
      <c r="BI36" s="155"/>
      <c r="BJ36" s="155"/>
      <c r="BK36" s="194"/>
      <c r="BL36" s="195"/>
      <c r="BM36" s="194"/>
    </row>
    <row r="37" spans="1:65" s="188" customFormat="1" ht="13.9" customHeight="1">
      <c r="A37" s="178" t="s">
        <v>189</v>
      </c>
      <c r="B37" s="185" t="s">
        <v>125</v>
      </c>
      <c r="C37" s="186" t="s">
        <v>45</v>
      </c>
      <c r="D37" s="181">
        <v>729.06230000000005</v>
      </c>
      <c r="E37" s="182">
        <v>0</v>
      </c>
      <c r="F37" s="182">
        <v>0</v>
      </c>
      <c r="G37" s="154">
        <v>0</v>
      </c>
      <c r="H37" s="154">
        <v>0</v>
      </c>
      <c r="I37" s="154">
        <v>0</v>
      </c>
      <c r="J37" s="154">
        <v>0</v>
      </c>
      <c r="K37" s="154">
        <v>0</v>
      </c>
      <c r="L37" s="154">
        <v>0</v>
      </c>
      <c r="M37" s="154">
        <v>0</v>
      </c>
      <c r="N37" s="154">
        <v>0</v>
      </c>
      <c r="O37" s="154">
        <v>0</v>
      </c>
      <c r="P37" s="154">
        <v>0</v>
      </c>
      <c r="Q37" s="154">
        <v>0</v>
      </c>
      <c r="R37" s="154">
        <v>0</v>
      </c>
      <c r="S37" s="154">
        <v>0</v>
      </c>
      <c r="T37" s="154">
        <v>0</v>
      </c>
      <c r="U37" s="182">
        <v>3.6096999999999753</v>
      </c>
      <c r="V37" s="154">
        <v>0</v>
      </c>
      <c r="W37" s="154">
        <v>0</v>
      </c>
      <c r="X37" s="154">
        <v>0</v>
      </c>
      <c r="Y37" s="154">
        <v>0</v>
      </c>
      <c r="Z37" s="154">
        <v>1</v>
      </c>
      <c r="AA37" s="154">
        <v>0</v>
      </c>
      <c r="AB37" s="154">
        <v>0.37569999999999998</v>
      </c>
      <c r="AC37" s="154">
        <v>0</v>
      </c>
      <c r="AD37" s="154">
        <v>1.8640000000000327</v>
      </c>
      <c r="AE37" s="190">
        <v>725.45260000000007</v>
      </c>
      <c r="AF37" s="154">
        <v>0</v>
      </c>
      <c r="AG37" s="154">
        <v>0</v>
      </c>
      <c r="AH37" s="154">
        <v>0.05</v>
      </c>
      <c r="AI37" s="154">
        <v>0.08</v>
      </c>
      <c r="AJ37" s="154">
        <v>0</v>
      </c>
      <c r="AK37" s="154">
        <v>1.7339999999999995</v>
      </c>
      <c r="AL37" s="154">
        <v>0</v>
      </c>
      <c r="AM37" s="154">
        <v>0</v>
      </c>
      <c r="AN37" s="154">
        <v>0</v>
      </c>
      <c r="AO37" s="154">
        <v>0</v>
      </c>
      <c r="AP37" s="154">
        <v>0</v>
      </c>
      <c r="AQ37" s="154">
        <v>0</v>
      </c>
      <c r="AR37" s="154">
        <v>0</v>
      </c>
      <c r="AS37" s="154">
        <v>0</v>
      </c>
      <c r="AT37" s="154">
        <v>0</v>
      </c>
      <c r="AU37" s="154">
        <v>0.3</v>
      </c>
      <c r="AV37" s="154">
        <v>0</v>
      </c>
      <c r="AW37" s="154">
        <v>0</v>
      </c>
      <c r="AX37" s="154">
        <v>0.05</v>
      </c>
      <c r="AY37" s="154">
        <v>0</v>
      </c>
      <c r="AZ37" s="154">
        <v>0.02</v>
      </c>
      <c r="BA37" s="154">
        <v>0</v>
      </c>
      <c r="BB37" s="154">
        <v>0</v>
      </c>
      <c r="BC37" s="154">
        <v>0</v>
      </c>
      <c r="BD37" s="154">
        <v>0</v>
      </c>
      <c r="BE37" s="154">
        <v>0</v>
      </c>
      <c r="BF37" s="154">
        <v>0</v>
      </c>
      <c r="BG37" s="154">
        <v>0</v>
      </c>
      <c r="BH37" s="182">
        <v>3.6096999999999992</v>
      </c>
      <c r="BI37" s="182">
        <v>202.15630000000007</v>
      </c>
      <c r="BJ37" s="182">
        <v>931.21860000000015</v>
      </c>
    </row>
    <row r="38" spans="1:65" s="188" customFormat="1" ht="13.9" customHeight="1">
      <c r="A38" s="178" t="s">
        <v>189</v>
      </c>
      <c r="B38" s="185" t="s">
        <v>126</v>
      </c>
      <c r="C38" s="186" t="s">
        <v>46</v>
      </c>
      <c r="D38" s="181">
        <v>29.659999999999997</v>
      </c>
      <c r="E38" s="182">
        <v>0</v>
      </c>
      <c r="F38" s="182">
        <v>0</v>
      </c>
      <c r="G38" s="154">
        <v>0</v>
      </c>
      <c r="H38" s="154">
        <v>0</v>
      </c>
      <c r="I38" s="154">
        <v>0</v>
      </c>
      <c r="J38" s="154">
        <v>0</v>
      </c>
      <c r="K38" s="154">
        <v>0</v>
      </c>
      <c r="L38" s="154">
        <v>0</v>
      </c>
      <c r="M38" s="154">
        <v>0</v>
      </c>
      <c r="N38" s="154">
        <v>0</v>
      </c>
      <c r="O38" s="154">
        <v>0</v>
      </c>
      <c r="P38" s="154">
        <v>0</v>
      </c>
      <c r="Q38" s="154">
        <v>0</v>
      </c>
      <c r="R38" s="154">
        <v>0</v>
      </c>
      <c r="S38" s="154">
        <v>0</v>
      </c>
      <c r="T38" s="154">
        <v>0</v>
      </c>
      <c r="U38" s="182">
        <v>3.0000000000001137E-2</v>
      </c>
      <c r="V38" s="154">
        <v>0</v>
      </c>
      <c r="W38" s="154">
        <v>0</v>
      </c>
      <c r="X38" s="154">
        <v>0</v>
      </c>
      <c r="Y38" s="154">
        <v>0</v>
      </c>
      <c r="Z38" s="154">
        <v>0</v>
      </c>
      <c r="AA38" s="154">
        <v>0</v>
      </c>
      <c r="AB38" s="154">
        <v>0</v>
      </c>
      <c r="AC38" s="154">
        <v>0</v>
      </c>
      <c r="AD38" s="154">
        <v>3.0000000000001137E-2</v>
      </c>
      <c r="AE38" s="154">
        <v>0.02</v>
      </c>
      <c r="AF38" s="190">
        <v>29.629999999999995</v>
      </c>
      <c r="AG38" s="154">
        <v>0</v>
      </c>
      <c r="AH38" s="154">
        <v>0</v>
      </c>
      <c r="AI38" s="154">
        <v>0</v>
      </c>
      <c r="AJ38" s="154">
        <v>0</v>
      </c>
      <c r="AK38" s="154">
        <v>0.01</v>
      </c>
      <c r="AL38" s="154">
        <v>0</v>
      </c>
      <c r="AM38" s="154">
        <v>0</v>
      </c>
      <c r="AN38" s="154">
        <v>0</v>
      </c>
      <c r="AO38" s="154">
        <v>0</v>
      </c>
      <c r="AP38" s="154">
        <v>0</v>
      </c>
      <c r="AQ38" s="154">
        <v>0</v>
      </c>
      <c r="AR38" s="154">
        <v>0</v>
      </c>
      <c r="AS38" s="154">
        <v>0</v>
      </c>
      <c r="AT38" s="154">
        <v>0</v>
      </c>
      <c r="AU38" s="154">
        <v>0</v>
      </c>
      <c r="AV38" s="154">
        <v>0</v>
      </c>
      <c r="AW38" s="154">
        <v>0</v>
      </c>
      <c r="AX38" s="154">
        <v>0</v>
      </c>
      <c r="AY38" s="154">
        <v>0</v>
      </c>
      <c r="AZ38" s="154">
        <v>0</v>
      </c>
      <c r="BA38" s="154">
        <v>0</v>
      </c>
      <c r="BB38" s="154">
        <v>0</v>
      </c>
      <c r="BC38" s="154">
        <v>0</v>
      </c>
      <c r="BD38" s="154">
        <v>0</v>
      </c>
      <c r="BE38" s="154">
        <v>0</v>
      </c>
      <c r="BF38" s="154">
        <v>0</v>
      </c>
      <c r="BG38" s="154">
        <v>0</v>
      </c>
      <c r="BH38" s="182">
        <v>0.03</v>
      </c>
      <c r="BI38" s="182">
        <v>1.1000000000000014</v>
      </c>
      <c r="BJ38" s="182">
        <v>30.759999999999998</v>
      </c>
    </row>
    <row r="39" spans="1:65" s="188" customFormat="1" ht="13.9" customHeight="1">
      <c r="A39" s="178" t="s">
        <v>189</v>
      </c>
      <c r="B39" s="185" t="s">
        <v>129</v>
      </c>
      <c r="C39" s="186" t="s">
        <v>49</v>
      </c>
      <c r="D39" s="181">
        <v>1.1000000000000001</v>
      </c>
      <c r="E39" s="182">
        <v>0</v>
      </c>
      <c r="F39" s="182">
        <v>0</v>
      </c>
      <c r="G39" s="154">
        <v>0</v>
      </c>
      <c r="H39" s="154">
        <v>0</v>
      </c>
      <c r="I39" s="154">
        <v>0</v>
      </c>
      <c r="J39" s="154">
        <v>0</v>
      </c>
      <c r="K39" s="154">
        <v>0</v>
      </c>
      <c r="L39" s="154">
        <v>0</v>
      </c>
      <c r="M39" s="154">
        <v>0</v>
      </c>
      <c r="N39" s="154">
        <v>0</v>
      </c>
      <c r="O39" s="154">
        <v>0</v>
      </c>
      <c r="P39" s="154">
        <v>0</v>
      </c>
      <c r="Q39" s="154">
        <v>0</v>
      </c>
      <c r="R39" s="154">
        <v>0</v>
      </c>
      <c r="S39" s="154">
        <v>0</v>
      </c>
      <c r="T39" s="154">
        <v>0</v>
      </c>
      <c r="U39" s="182">
        <v>9.000000000000008E-2</v>
      </c>
      <c r="V39" s="154">
        <v>0</v>
      </c>
      <c r="W39" s="154">
        <v>0</v>
      </c>
      <c r="X39" s="154">
        <v>0</v>
      </c>
      <c r="Y39" s="154">
        <v>0</v>
      </c>
      <c r="Z39" s="154">
        <v>0</v>
      </c>
      <c r="AA39" s="154">
        <v>0</v>
      </c>
      <c r="AB39" s="154">
        <v>0</v>
      </c>
      <c r="AC39" s="154">
        <v>0</v>
      </c>
      <c r="AD39" s="154">
        <v>9.000000000000008E-2</v>
      </c>
      <c r="AE39" s="154">
        <v>0</v>
      </c>
      <c r="AF39" s="154">
        <v>0</v>
      </c>
      <c r="AG39" s="190">
        <v>1.01</v>
      </c>
      <c r="AH39" s="154">
        <v>0</v>
      </c>
      <c r="AI39" s="154">
        <v>0.09</v>
      </c>
      <c r="AJ39" s="154">
        <v>0</v>
      </c>
      <c r="AK39" s="154">
        <v>0</v>
      </c>
      <c r="AL39" s="154">
        <v>0</v>
      </c>
      <c r="AM39" s="154">
        <v>0</v>
      </c>
      <c r="AN39" s="154">
        <v>0</v>
      </c>
      <c r="AO39" s="154">
        <v>0</v>
      </c>
      <c r="AP39" s="154">
        <v>0</v>
      </c>
      <c r="AQ39" s="154">
        <v>0</v>
      </c>
      <c r="AR39" s="154">
        <v>0</v>
      </c>
      <c r="AS39" s="154">
        <v>0</v>
      </c>
      <c r="AT39" s="154">
        <v>0</v>
      </c>
      <c r="AU39" s="154">
        <v>0</v>
      </c>
      <c r="AV39" s="154">
        <v>0</v>
      </c>
      <c r="AW39" s="154">
        <v>0</v>
      </c>
      <c r="AX39" s="154">
        <v>0</v>
      </c>
      <c r="AY39" s="154">
        <v>0</v>
      </c>
      <c r="AZ39" s="154">
        <v>0</v>
      </c>
      <c r="BA39" s="154">
        <v>0</v>
      </c>
      <c r="BB39" s="154">
        <v>0</v>
      </c>
      <c r="BC39" s="154">
        <v>0</v>
      </c>
      <c r="BD39" s="154">
        <v>0</v>
      </c>
      <c r="BE39" s="154">
        <v>0</v>
      </c>
      <c r="BF39" s="154">
        <v>0</v>
      </c>
      <c r="BG39" s="154">
        <v>0</v>
      </c>
      <c r="BH39" s="182">
        <v>0.09</v>
      </c>
      <c r="BI39" s="182">
        <v>0.24999999999999997</v>
      </c>
      <c r="BJ39" s="182">
        <v>1.35</v>
      </c>
    </row>
    <row r="40" spans="1:65" s="188" customFormat="1" ht="13.9" customHeight="1">
      <c r="A40" s="178" t="s">
        <v>189</v>
      </c>
      <c r="B40" s="185" t="s">
        <v>131</v>
      </c>
      <c r="C40" s="186" t="s">
        <v>50</v>
      </c>
      <c r="D40" s="181">
        <v>4.3088000000000006</v>
      </c>
      <c r="E40" s="182">
        <v>0</v>
      </c>
      <c r="F40" s="182">
        <v>0</v>
      </c>
      <c r="G40" s="154">
        <v>0</v>
      </c>
      <c r="H40" s="154">
        <v>0</v>
      </c>
      <c r="I40" s="154">
        <v>0</v>
      </c>
      <c r="J40" s="154">
        <v>0</v>
      </c>
      <c r="K40" s="154">
        <v>0</v>
      </c>
      <c r="L40" s="154">
        <v>0</v>
      </c>
      <c r="M40" s="154">
        <v>0</v>
      </c>
      <c r="N40" s="154">
        <v>0</v>
      </c>
      <c r="O40" s="154">
        <v>0</v>
      </c>
      <c r="P40" s="154">
        <v>0</v>
      </c>
      <c r="Q40" s="154">
        <v>0</v>
      </c>
      <c r="R40" s="154">
        <v>0</v>
      </c>
      <c r="S40" s="154">
        <v>0</v>
      </c>
      <c r="T40" s="154">
        <v>0</v>
      </c>
      <c r="U40" s="182">
        <v>0</v>
      </c>
      <c r="V40" s="154">
        <v>0</v>
      </c>
      <c r="W40" s="154">
        <v>0</v>
      </c>
      <c r="X40" s="154">
        <v>0</v>
      </c>
      <c r="Y40" s="154">
        <v>0</v>
      </c>
      <c r="Z40" s="154">
        <v>0</v>
      </c>
      <c r="AA40" s="154">
        <v>0</v>
      </c>
      <c r="AB40" s="154">
        <v>0</v>
      </c>
      <c r="AC40" s="154">
        <v>0</v>
      </c>
      <c r="AD40" s="154">
        <v>0</v>
      </c>
      <c r="AE40" s="154">
        <v>0</v>
      </c>
      <c r="AF40" s="154">
        <v>0</v>
      </c>
      <c r="AG40" s="154">
        <v>0</v>
      </c>
      <c r="AH40" s="190">
        <v>4.3088000000000006</v>
      </c>
      <c r="AI40" s="154">
        <v>0</v>
      </c>
      <c r="AJ40" s="154">
        <v>0</v>
      </c>
      <c r="AK40" s="154">
        <v>0</v>
      </c>
      <c r="AL40" s="154">
        <v>0</v>
      </c>
      <c r="AM40" s="154">
        <v>0</v>
      </c>
      <c r="AN40" s="154">
        <v>0</v>
      </c>
      <c r="AO40" s="154">
        <v>0</v>
      </c>
      <c r="AP40" s="154">
        <v>0</v>
      </c>
      <c r="AQ40" s="154">
        <v>0</v>
      </c>
      <c r="AR40" s="154">
        <v>0</v>
      </c>
      <c r="AS40" s="154">
        <v>0</v>
      </c>
      <c r="AT40" s="154">
        <v>0</v>
      </c>
      <c r="AU40" s="154">
        <v>0</v>
      </c>
      <c r="AV40" s="154">
        <v>0</v>
      </c>
      <c r="AW40" s="154">
        <v>0</v>
      </c>
      <c r="AX40" s="154">
        <v>0</v>
      </c>
      <c r="AY40" s="154">
        <v>0</v>
      </c>
      <c r="AZ40" s="154">
        <v>0</v>
      </c>
      <c r="BA40" s="154">
        <v>0</v>
      </c>
      <c r="BB40" s="154">
        <v>0</v>
      </c>
      <c r="BC40" s="154">
        <v>0</v>
      </c>
      <c r="BD40" s="154">
        <v>0</v>
      </c>
      <c r="BE40" s="154">
        <v>0</v>
      </c>
      <c r="BF40" s="154">
        <v>0</v>
      </c>
      <c r="BG40" s="154">
        <v>0</v>
      </c>
      <c r="BH40" s="182">
        <v>0</v>
      </c>
      <c r="BI40" s="182">
        <v>5.13</v>
      </c>
      <c r="BJ40" s="182">
        <v>9.4388000000000005</v>
      </c>
    </row>
    <row r="41" spans="1:65" s="188" customFormat="1" ht="13.9" customHeight="1">
      <c r="A41" s="178" t="s">
        <v>189</v>
      </c>
      <c r="B41" s="185" t="s">
        <v>213</v>
      </c>
      <c r="C41" s="186" t="s">
        <v>51</v>
      </c>
      <c r="D41" s="181">
        <v>37.793199999999999</v>
      </c>
      <c r="E41" s="182">
        <v>0</v>
      </c>
      <c r="F41" s="182">
        <v>0</v>
      </c>
      <c r="G41" s="154">
        <v>0</v>
      </c>
      <c r="H41" s="154">
        <v>0</v>
      </c>
      <c r="I41" s="154">
        <v>0</v>
      </c>
      <c r="J41" s="154">
        <v>0</v>
      </c>
      <c r="K41" s="154">
        <v>0</v>
      </c>
      <c r="L41" s="154">
        <v>0</v>
      </c>
      <c r="M41" s="154">
        <v>0</v>
      </c>
      <c r="N41" s="154">
        <v>0</v>
      </c>
      <c r="O41" s="154">
        <v>0</v>
      </c>
      <c r="P41" s="154">
        <v>0</v>
      </c>
      <c r="Q41" s="154">
        <v>0</v>
      </c>
      <c r="R41" s="154">
        <v>0</v>
      </c>
      <c r="S41" s="154">
        <v>0</v>
      </c>
      <c r="T41" s="154">
        <v>0</v>
      </c>
      <c r="U41" s="182">
        <v>0.68820000000000192</v>
      </c>
      <c r="V41" s="154">
        <v>0</v>
      </c>
      <c r="W41" s="154">
        <v>0.20699999999999999</v>
      </c>
      <c r="X41" s="154">
        <v>0</v>
      </c>
      <c r="Y41" s="154">
        <v>0</v>
      </c>
      <c r="Z41" s="154">
        <v>0</v>
      </c>
      <c r="AA41" s="154">
        <v>0</v>
      </c>
      <c r="AB41" s="154">
        <v>0</v>
      </c>
      <c r="AC41" s="154">
        <v>0</v>
      </c>
      <c r="AD41" s="154">
        <v>0.17510000000000048</v>
      </c>
      <c r="AE41" s="154">
        <v>0.14000000000000001</v>
      </c>
      <c r="AF41" s="154">
        <v>0</v>
      </c>
      <c r="AG41" s="154">
        <v>0</v>
      </c>
      <c r="AH41" s="154">
        <v>0</v>
      </c>
      <c r="AI41" s="190">
        <v>37.104999999999997</v>
      </c>
      <c r="AJ41" s="154">
        <v>0</v>
      </c>
      <c r="AK41" s="154">
        <v>0</v>
      </c>
      <c r="AL41" s="154">
        <v>3.5099999999999999E-2</v>
      </c>
      <c r="AM41" s="154">
        <v>0</v>
      </c>
      <c r="AN41" s="154">
        <v>0</v>
      </c>
      <c r="AO41" s="154">
        <v>0</v>
      </c>
      <c r="AP41" s="154">
        <v>0</v>
      </c>
      <c r="AQ41" s="154">
        <v>0</v>
      </c>
      <c r="AR41" s="154">
        <v>0</v>
      </c>
      <c r="AS41" s="154">
        <v>0</v>
      </c>
      <c r="AT41" s="154">
        <v>0</v>
      </c>
      <c r="AU41" s="154">
        <v>0</v>
      </c>
      <c r="AV41" s="154">
        <v>0.30609999999999998</v>
      </c>
      <c r="AW41" s="154">
        <v>0</v>
      </c>
      <c r="AX41" s="154">
        <v>0</v>
      </c>
      <c r="AY41" s="154">
        <v>0</v>
      </c>
      <c r="AZ41" s="154">
        <v>0</v>
      </c>
      <c r="BA41" s="154">
        <v>0</v>
      </c>
      <c r="BB41" s="154">
        <v>0</v>
      </c>
      <c r="BC41" s="154">
        <v>0</v>
      </c>
      <c r="BD41" s="154">
        <v>0</v>
      </c>
      <c r="BE41" s="154">
        <v>0</v>
      </c>
      <c r="BF41" s="154">
        <v>0</v>
      </c>
      <c r="BG41" s="154">
        <v>0</v>
      </c>
      <c r="BH41" s="182">
        <v>0.68819999999999992</v>
      </c>
      <c r="BI41" s="182">
        <v>1.2485000000000019</v>
      </c>
      <c r="BJ41" s="182">
        <v>39.041699999999999</v>
      </c>
    </row>
    <row r="42" spans="1:65" s="188" customFormat="1" ht="13.9" customHeight="1">
      <c r="A42" s="178" t="s">
        <v>189</v>
      </c>
      <c r="B42" s="185" t="s">
        <v>132</v>
      </c>
      <c r="C42" s="186" t="s">
        <v>52</v>
      </c>
      <c r="D42" s="181">
        <v>4.3509000000000002</v>
      </c>
      <c r="E42" s="182">
        <v>0</v>
      </c>
      <c r="F42" s="182">
        <v>0</v>
      </c>
      <c r="G42" s="154">
        <v>0</v>
      </c>
      <c r="H42" s="154">
        <v>0</v>
      </c>
      <c r="I42" s="154">
        <v>0</v>
      </c>
      <c r="J42" s="154">
        <v>0</v>
      </c>
      <c r="K42" s="154">
        <v>0</v>
      </c>
      <c r="L42" s="154">
        <v>0</v>
      </c>
      <c r="M42" s="154">
        <v>0</v>
      </c>
      <c r="N42" s="154">
        <v>0</v>
      </c>
      <c r="O42" s="154">
        <v>0</v>
      </c>
      <c r="P42" s="154">
        <v>0</v>
      </c>
      <c r="Q42" s="154">
        <v>0</v>
      </c>
      <c r="R42" s="154">
        <v>0</v>
      </c>
      <c r="S42" s="154">
        <v>0</v>
      </c>
      <c r="T42" s="154">
        <v>0</v>
      </c>
      <c r="U42" s="182">
        <v>0</v>
      </c>
      <c r="V42" s="154">
        <v>0</v>
      </c>
      <c r="W42" s="154">
        <v>0</v>
      </c>
      <c r="X42" s="154">
        <v>0</v>
      </c>
      <c r="Y42" s="154">
        <v>0</v>
      </c>
      <c r="Z42" s="154">
        <v>0</v>
      </c>
      <c r="AA42" s="154">
        <v>0</v>
      </c>
      <c r="AB42" s="154">
        <v>0</v>
      </c>
      <c r="AC42" s="154">
        <v>0</v>
      </c>
      <c r="AD42" s="154">
        <v>0</v>
      </c>
      <c r="AE42" s="154">
        <v>0</v>
      </c>
      <c r="AF42" s="154">
        <v>0</v>
      </c>
      <c r="AG42" s="154">
        <v>0</v>
      </c>
      <c r="AH42" s="154">
        <v>0</v>
      </c>
      <c r="AI42" s="154">
        <v>0</v>
      </c>
      <c r="AJ42" s="190">
        <v>4.3509000000000002</v>
      </c>
      <c r="AK42" s="154">
        <v>0</v>
      </c>
      <c r="AL42" s="154">
        <v>0</v>
      </c>
      <c r="AM42" s="154">
        <v>0</v>
      </c>
      <c r="AN42" s="154">
        <v>0</v>
      </c>
      <c r="AO42" s="154">
        <v>0</v>
      </c>
      <c r="AP42" s="154">
        <v>0</v>
      </c>
      <c r="AQ42" s="154">
        <v>0</v>
      </c>
      <c r="AR42" s="154">
        <v>0</v>
      </c>
      <c r="AS42" s="154">
        <v>0</v>
      </c>
      <c r="AT42" s="154">
        <v>0</v>
      </c>
      <c r="AU42" s="154">
        <v>0</v>
      </c>
      <c r="AV42" s="154">
        <v>0</v>
      </c>
      <c r="AW42" s="154">
        <v>0</v>
      </c>
      <c r="AX42" s="154">
        <v>0</v>
      </c>
      <c r="AY42" s="154">
        <v>0</v>
      </c>
      <c r="AZ42" s="154">
        <v>0</v>
      </c>
      <c r="BA42" s="154">
        <v>0</v>
      </c>
      <c r="BB42" s="154">
        <v>0</v>
      </c>
      <c r="BC42" s="154">
        <v>0</v>
      </c>
      <c r="BD42" s="154">
        <v>0</v>
      </c>
      <c r="BE42" s="154">
        <v>0</v>
      </c>
      <c r="BF42" s="154">
        <v>0</v>
      </c>
      <c r="BG42" s="154">
        <v>0</v>
      </c>
      <c r="BH42" s="182">
        <v>0</v>
      </c>
      <c r="BI42" s="182">
        <v>3.8839999999999999</v>
      </c>
      <c r="BJ42" s="182">
        <v>8.2348999999999997</v>
      </c>
    </row>
    <row r="43" spans="1:65" s="188" customFormat="1" ht="13.9" customHeight="1">
      <c r="A43" s="178" t="s">
        <v>189</v>
      </c>
      <c r="B43" s="185" t="s">
        <v>134</v>
      </c>
      <c r="C43" s="186" t="s">
        <v>47</v>
      </c>
      <c r="D43" s="181">
        <v>910.01999999999987</v>
      </c>
      <c r="E43" s="182">
        <v>0</v>
      </c>
      <c r="F43" s="182">
        <v>0</v>
      </c>
      <c r="G43" s="154">
        <v>0</v>
      </c>
      <c r="H43" s="154">
        <v>0</v>
      </c>
      <c r="I43" s="154">
        <v>0</v>
      </c>
      <c r="J43" s="154">
        <v>0</v>
      </c>
      <c r="K43" s="154">
        <v>0</v>
      </c>
      <c r="L43" s="154">
        <v>0</v>
      </c>
      <c r="M43" s="154">
        <v>0</v>
      </c>
      <c r="N43" s="154">
        <v>0</v>
      </c>
      <c r="O43" s="154">
        <v>0</v>
      </c>
      <c r="P43" s="154">
        <v>0</v>
      </c>
      <c r="Q43" s="154">
        <v>0</v>
      </c>
      <c r="R43" s="154">
        <v>0</v>
      </c>
      <c r="S43" s="154">
        <v>0</v>
      </c>
      <c r="T43" s="154">
        <v>0</v>
      </c>
      <c r="U43" s="182">
        <v>0.11000000000001364</v>
      </c>
      <c r="V43" s="154">
        <v>0</v>
      </c>
      <c r="W43" s="154">
        <v>0.11</v>
      </c>
      <c r="X43" s="154">
        <v>0</v>
      </c>
      <c r="Y43" s="154">
        <v>0</v>
      </c>
      <c r="Z43" s="154">
        <v>0</v>
      </c>
      <c r="AA43" s="154">
        <v>0</v>
      </c>
      <c r="AB43" s="154">
        <v>0</v>
      </c>
      <c r="AC43" s="154">
        <v>0</v>
      </c>
      <c r="AD43" s="154">
        <v>0</v>
      </c>
      <c r="AE43" s="154">
        <v>0</v>
      </c>
      <c r="AF43" s="154">
        <v>0</v>
      </c>
      <c r="AG43" s="154">
        <v>0</v>
      </c>
      <c r="AH43" s="154">
        <v>0</v>
      </c>
      <c r="AI43" s="154">
        <v>0</v>
      </c>
      <c r="AJ43" s="154">
        <v>0</v>
      </c>
      <c r="AK43" s="190">
        <v>909.90999999999985</v>
      </c>
      <c r="AL43" s="154">
        <v>0</v>
      </c>
      <c r="AM43" s="154">
        <v>0</v>
      </c>
      <c r="AN43" s="154">
        <v>0</v>
      </c>
      <c r="AO43" s="154">
        <v>0</v>
      </c>
      <c r="AP43" s="154">
        <v>0</v>
      </c>
      <c r="AQ43" s="154">
        <v>0</v>
      </c>
      <c r="AR43" s="154">
        <v>0</v>
      </c>
      <c r="AS43" s="154">
        <v>0</v>
      </c>
      <c r="AT43" s="154">
        <v>0</v>
      </c>
      <c r="AU43" s="154">
        <v>0</v>
      </c>
      <c r="AV43" s="154">
        <v>0</v>
      </c>
      <c r="AW43" s="154">
        <v>0</v>
      </c>
      <c r="AX43" s="154">
        <v>0</v>
      </c>
      <c r="AY43" s="154">
        <v>0</v>
      </c>
      <c r="AZ43" s="154">
        <v>0</v>
      </c>
      <c r="BA43" s="154">
        <v>0</v>
      </c>
      <c r="BB43" s="154">
        <v>0</v>
      </c>
      <c r="BC43" s="154">
        <v>0</v>
      </c>
      <c r="BD43" s="154">
        <v>0</v>
      </c>
      <c r="BE43" s="154">
        <v>0</v>
      </c>
      <c r="BF43" s="154">
        <v>0</v>
      </c>
      <c r="BG43" s="154">
        <v>0</v>
      </c>
      <c r="BH43" s="182">
        <v>0.11</v>
      </c>
      <c r="BI43" s="182">
        <v>126.19610000000013</v>
      </c>
      <c r="BJ43" s="182">
        <v>1036.2161000000001</v>
      </c>
    </row>
    <row r="44" spans="1:65" s="188" customFormat="1" ht="13.9" customHeight="1">
      <c r="A44" s="178" t="s">
        <v>189</v>
      </c>
      <c r="B44" s="185" t="s">
        <v>289</v>
      </c>
      <c r="C44" s="186" t="s">
        <v>48</v>
      </c>
      <c r="D44" s="181">
        <v>1.7500000000000002</v>
      </c>
      <c r="E44" s="182">
        <v>0</v>
      </c>
      <c r="F44" s="182">
        <v>0</v>
      </c>
      <c r="G44" s="154">
        <v>0</v>
      </c>
      <c r="H44" s="154">
        <v>0</v>
      </c>
      <c r="I44" s="154">
        <v>0</v>
      </c>
      <c r="J44" s="154">
        <v>0</v>
      </c>
      <c r="K44" s="154">
        <v>0</v>
      </c>
      <c r="L44" s="154">
        <v>0</v>
      </c>
      <c r="M44" s="154">
        <v>0</v>
      </c>
      <c r="N44" s="154">
        <v>0</v>
      </c>
      <c r="O44" s="154">
        <v>0</v>
      </c>
      <c r="P44" s="154">
        <v>0</v>
      </c>
      <c r="Q44" s="154">
        <v>0</v>
      </c>
      <c r="R44" s="154">
        <v>0</v>
      </c>
      <c r="S44" s="154">
        <v>0</v>
      </c>
      <c r="T44" s="154">
        <v>0</v>
      </c>
      <c r="U44" s="182">
        <v>0</v>
      </c>
      <c r="V44" s="154">
        <v>0</v>
      </c>
      <c r="W44" s="154">
        <v>0</v>
      </c>
      <c r="X44" s="154">
        <v>0</v>
      </c>
      <c r="Y44" s="154">
        <v>0</v>
      </c>
      <c r="Z44" s="154">
        <v>0</v>
      </c>
      <c r="AA44" s="154">
        <v>0</v>
      </c>
      <c r="AB44" s="154">
        <v>0</v>
      </c>
      <c r="AC44" s="154">
        <v>0</v>
      </c>
      <c r="AD44" s="154">
        <v>0</v>
      </c>
      <c r="AE44" s="154">
        <v>0</v>
      </c>
      <c r="AF44" s="154">
        <v>0</v>
      </c>
      <c r="AG44" s="154">
        <v>0</v>
      </c>
      <c r="AH44" s="154">
        <v>0</v>
      </c>
      <c r="AI44" s="154">
        <v>0</v>
      </c>
      <c r="AJ44" s="154">
        <v>0</v>
      </c>
      <c r="AK44" s="154">
        <v>0</v>
      </c>
      <c r="AL44" s="190">
        <v>1.7500000000000002</v>
      </c>
      <c r="AM44" s="154">
        <v>0</v>
      </c>
      <c r="AN44" s="154">
        <v>0</v>
      </c>
      <c r="AO44" s="154">
        <v>0</v>
      </c>
      <c r="AP44" s="154">
        <v>0</v>
      </c>
      <c r="AQ44" s="154">
        <v>0</v>
      </c>
      <c r="AR44" s="154">
        <v>0</v>
      </c>
      <c r="AS44" s="154">
        <v>0</v>
      </c>
      <c r="AT44" s="154">
        <v>0</v>
      </c>
      <c r="AU44" s="154">
        <v>0</v>
      </c>
      <c r="AV44" s="154">
        <v>0</v>
      </c>
      <c r="AW44" s="154">
        <v>0</v>
      </c>
      <c r="AX44" s="154">
        <v>0</v>
      </c>
      <c r="AY44" s="154">
        <v>0</v>
      </c>
      <c r="AZ44" s="154">
        <v>0</v>
      </c>
      <c r="BA44" s="154">
        <v>0</v>
      </c>
      <c r="BB44" s="154">
        <v>0</v>
      </c>
      <c r="BC44" s="154">
        <v>0</v>
      </c>
      <c r="BD44" s="154">
        <v>0</v>
      </c>
      <c r="BE44" s="154">
        <v>0</v>
      </c>
      <c r="BF44" s="154">
        <v>0</v>
      </c>
      <c r="BG44" s="154">
        <v>0</v>
      </c>
      <c r="BH44" s="182">
        <v>0</v>
      </c>
      <c r="BI44" s="182">
        <v>0.45469999999999994</v>
      </c>
      <c r="BJ44" s="182">
        <v>2.2047000000000003</v>
      </c>
    </row>
    <row r="45" spans="1:65" s="188" customFormat="1" ht="13.9" customHeight="1">
      <c r="A45" s="178" t="s">
        <v>189</v>
      </c>
      <c r="B45" s="185" t="s">
        <v>220</v>
      </c>
      <c r="C45" s="178" t="s">
        <v>221</v>
      </c>
      <c r="D45" s="181">
        <v>0</v>
      </c>
      <c r="E45" s="182">
        <v>0</v>
      </c>
      <c r="F45" s="182">
        <v>0</v>
      </c>
      <c r="G45" s="154">
        <v>0</v>
      </c>
      <c r="H45" s="154">
        <v>0</v>
      </c>
      <c r="I45" s="154">
        <v>0</v>
      </c>
      <c r="J45" s="154">
        <v>0</v>
      </c>
      <c r="K45" s="154">
        <v>0</v>
      </c>
      <c r="L45" s="154">
        <v>0</v>
      </c>
      <c r="M45" s="154">
        <v>0</v>
      </c>
      <c r="N45" s="154">
        <v>0</v>
      </c>
      <c r="O45" s="154">
        <v>0</v>
      </c>
      <c r="P45" s="154">
        <v>0</v>
      </c>
      <c r="Q45" s="154">
        <v>0</v>
      </c>
      <c r="R45" s="154">
        <v>0</v>
      </c>
      <c r="S45" s="154">
        <v>0</v>
      </c>
      <c r="T45" s="154">
        <v>0</v>
      </c>
      <c r="U45" s="182">
        <v>0</v>
      </c>
      <c r="V45" s="154">
        <v>0</v>
      </c>
      <c r="W45" s="154">
        <v>0</v>
      </c>
      <c r="X45" s="154">
        <v>0</v>
      </c>
      <c r="Y45" s="154">
        <v>0</v>
      </c>
      <c r="Z45" s="154">
        <v>0</v>
      </c>
      <c r="AA45" s="154">
        <v>0</v>
      </c>
      <c r="AB45" s="154">
        <v>0</v>
      </c>
      <c r="AC45" s="154">
        <v>0</v>
      </c>
      <c r="AD45" s="154">
        <v>0</v>
      </c>
      <c r="AE45" s="154">
        <v>0</v>
      </c>
      <c r="AF45" s="154">
        <v>0</v>
      </c>
      <c r="AG45" s="154">
        <v>0</v>
      </c>
      <c r="AH45" s="154">
        <v>0</v>
      </c>
      <c r="AI45" s="154">
        <v>0</v>
      </c>
      <c r="AJ45" s="154">
        <v>0</v>
      </c>
      <c r="AK45" s="154">
        <v>0</v>
      </c>
      <c r="AL45" s="154">
        <v>0</v>
      </c>
      <c r="AM45" s="190">
        <v>0</v>
      </c>
      <c r="AN45" s="154">
        <v>0</v>
      </c>
      <c r="AO45" s="154">
        <v>0</v>
      </c>
      <c r="AP45" s="154">
        <v>0</v>
      </c>
      <c r="AQ45" s="154">
        <v>0</v>
      </c>
      <c r="AR45" s="154">
        <v>0</v>
      </c>
      <c r="AS45" s="154">
        <v>0</v>
      </c>
      <c r="AT45" s="154">
        <v>0</v>
      </c>
      <c r="AU45" s="154">
        <v>0</v>
      </c>
      <c r="AV45" s="154">
        <v>0</v>
      </c>
      <c r="AW45" s="154">
        <v>0</v>
      </c>
      <c r="AX45" s="154">
        <v>0</v>
      </c>
      <c r="AY45" s="154">
        <v>0</v>
      </c>
      <c r="AZ45" s="154">
        <v>0</v>
      </c>
      <c r="BA45" s="154">
        <v>0</v>
      </c>
      <c r="BB45" s="154">
        <v>0</v>
      </c>
      <c r="BC45" s="154">
        <v>0</v>
      </c>
      <c r="BD45" s="154">
        <v>0</v>
      </c>
      <c r="BE45" s="154">
        <v>0</v>
      </c>
      <c r="BF45" s="154">
        <v>0</v>
      </c>
      <c r="BG45" s="154">
        <v>0</v>
      </c>
      <c r="BH45" s="182">
        <v>0</v>
      </c>
      <c r="BI45" s="182">
        <v>0</v>
      </c>
      <c r="BJ45" s="182">
        <v>0</v>
      </c>
    </row>
    <row r="46" spans="1:65" s="188" customFormat="1" ht="13.9" customHeight="1">
      <c r="A46" s="178" t="s">
        <v>189</v>
      </c>
      <c r="B46" s="185" t="s">
        <v>286</v>
      </c>
      <c r="C46" s="186" t="s">
        <v>37</v>
      </c>
      <c r="D46" s="181">
        <v>5.4499999999999993</v>
      </c>
      <c r="E46" s="182">
        <v>0</v>
      </c>
      <c r="F46" s="182">
        <v>0</v>
      </c>
      <c r="G46" s="154">
        <v>0</v>
      </c>
      <c r="H46" s="154">
        <v>0</v>
      </c>
      <c r="I46" s="154">
        <v>0</v>
      </c>
      <c r="J46" s="154">
        <v>0</v>
      </c>
      <c r="K46" s="154">
        <v>0</v>
      </c>
      <c r="L46" s="154">
        <v>0</v>
      </c>
      <c r="M46" s="154">
        <v>0</v>
      </c>
      <c r="N46" s="154">
        <v>0</v>
      </c>
      <c r="O46" s="154">
        <v>0</v>
      </c>
      <c r="P46" s="154">
        <v>0</v>
      </c>
      <c r="Q46" s="154">
        <v>0</v>
      </c>
      <c r="R46" s="154">
        <v>0</v>
      </c>
      <c r="S46" s="154">
        <v>0</v>
      </c>
      <c r="T46" s="154">
        <v>0</v>
      </c>
      <c r="U46" s="182">
        <v>0</v>
      </c>
      <c r="V46" s="154">
        <v>0</v>
      </c>
      <c r="W46" s="154">
        <v>0</v>
      </c>
      <c r="X46" s="154">
        <v>0</v>
      </c>
      <c r="Y46" s="154">
        <v>0</v>
      </c>
      <c r="Z46" s="154">
        <v>0</v>
      </c>
      <c r="AA46" s="154">
        <v>0</v>
      </c>
      <c r="AB46" s="154">
        <v>0</v>
      </c>
      <c r="AC46" s="154">
        <v>0</v>
      </c>
      <c r="AD46" s="154">
        <v>0</v>
      </c>
      <c r="AE46" s="154">
        <v>0</v>
      </c>
      <c r="AF46" s="154">
        <v>0</v>
      </c>
      <c r="AG46" s="154">
        <v>0</v>
      </c>
      <c r="AH46" s="154">
        <v>0</v>
      </c>
      <c r="AI46" s="154">
        <v>0</v>
      </c>
      <c r="AJ46" s="154">
        <v>0</v>
      </c>
      <c r="AK46" s="154">
        <v>0</v>
      </c>
      <c r="AL46" s="154">
        <v>0</v>
      </c>
      <c r="AM46" s="154">
        <v>0</v>
      </c>
      <c r="AN46" s="190">
        <v>5.4499999999999993</v>
      </c>
      <c r="AO46" s="154">
        <v>0</v>
      </c>
      <c r="AP46" s="154">
        <v>0</v>
      </c>
      <c r="AQ46" s="154">
        <v>0</v>
      </c>
      <c r="AR46" s="154">
        <v>0</v>
      </c>
      <c r="AS46" s="154">
        <v>0</v>
      </c>
      <c r="AT46" s="154">
        <v>0</v>
      </c>
      <c r="AU46" s="154">
        <v>0</v>
      </c>
      <c r="AV46" s="154">
        <v>0</v>
      </c>
      <c r="AW46" s="154">
        <v>0</v>
      </c>
      <c r="AX46" s="154">
        <v>0</v>
      </c>
      <c r="AY46" s="154">
        <v>0</v>
      </c>
      <c r="AZ46" s="154">
        <v>0</v>
      </c>
      <c r="BA46" s="154">
        <v>0</v>
      </c>
      <c r="BB46" s="154">
        <v>0</v>
      </c>
      <c r="BC46" s="154">
        <v>0</v>
      </c>
      <c r="BD46" s="154">
        <v>0</v>
      </c>
      <c r="BE46" s="154">
        <v>0</v>
      </c>
      <c r="BF46" s="154">
        <v>0</v>
      </c>
      <c r="BG46" s="154">
        <v>0</v>
      </c>
      <c r="BH46" s="182">
        <v>0</v>
      </c>
      <c r="BI46" s="182">
        <v>0</v>
      </c>
      <c r="BJ46" s="182">
        <v>5.4499999999999993</v>
      </c>
    </row>
    <row r="47" spans="1:65" s="188" customFormat="1" ht="13.9" customHeight="1">
      <c r="A47" s="178" t="s">
        <v>189</v>
      </c>
      <c r="B47" s="185" t="s">
        <v>82</v>
      </c>
      <c r="C47" s="186" t="s">
        <v>38</v>
      </c>
      <c r="D47" s="181">
        <v>2.34</v>
      </c>
      <c r="E47" s="182">
        <v>0</v>
      </c>
      <c r="F47" s="182">
        <v>0</v>
      </c>
      <c r="G47" s="154">
        <v>0</v>
      </c>
      <c r="H47" s="154">
        <v>0</v>
      </c>
      <c r="I47" s="154">
        <v>0</v>
      </c>
      <c r="J47" s="154">
        <v>0</v>
      </c>
      <c r="K47" s="154">
        <v>0</v>
      </c>
      <c r="L47" s="154">
        <v>0</v>
      </c>
      <c r="M47" s="154">
        <v>0</v>
      </c>
      <c r="N47" s="154">
        <v>0</v>
      </c>
      <c r="O47" s="154">
        <v>0</v>
      </c>
      <c r="P47" s="154">
        <v>0</v>
      </c>
      <c r="Q47" s="154">
        <v>0</v>
      </c>
      <c r="R47" s="154">
        <v>0</v>
      </c>
      <c r="S47" s="154">
        <v>0</v>
      </c>
      <c r="T47" s="154">
        <v>0</v>
      </c>
      <c r="U47" s="182">
        <v>0</v>
      </c>
      <c r="V47" s="154">
        <v>0</v>
      </c>
      <c r="W47" s="154">
        <v>0</v>
      </c>
      <c r="X47" s="154">
        <v>0</v>
      </c>
      <c r="Y47" s="154">
        <v>0</v>
      </c>
      <c r="Z47" s="154">
        <v>0</v>
      </c>
      <c r="AA47" s="154">
        <v>0</v>
      </c>
      <c r="AB47" s="154">
        <v>0</v>
      </c>
      <c r="AC47" s="154">
        <v>0</v>
      </c>
      <c r="AD47" s="154">
        <v>0</v>
      </c>
      <c r="AE47" s="154">
        <v>0</v>
      </c>
      <c r="AF47" s="154">
        <v>0</v>
      </c>
      <c r="AG47" s="154">
        <v>0</v>
      </c>
      <c r="AH47" s="154">
        <v>0</v>
      </c>
      <c r="AI47" s="154">
        <v>0</v>
      </c>
      <c r="AJ47" s="154">
        <v>0</v>
      </c>
      <c r="AK47" s="154">
        <v>0</v>
      </c>
      <c r="AL47" s="154">
        <v>0</v>
      </c>
      <c r="AM47" s="154">
        <v>0</v>
      </c>
      <c r="AN47" s="154">
        <v>0</v>
      </c>
      <c r="AO47" s="190">
        <v>2.34</v>
      </c>
      <c r="AP47" s="154">
        <v>0</v>
      </c>
      <c r="AQ47" s="154">
        <v>0</v>
      </c>
      <c r="AR47" s="154">
        <v>0</v>
      </c>
      <c r="AS47" s="154">
        <v>0</v>
      </c>
      <c r="AT47" s="154">
        <v>0</v>
      </c>
      <c r="AU47" s="154">
        <v>0</v>
      </c>
      <c r="AV47" s="154">
        <v>0</v>
      </c>
      <c r="AW47" s="154">
        <v>0</v>
      </c>
      <c r="AX47" s="154">
        <v>0</v>
      </c>
      <c r="AY47" s="154">
        <v>0</v>
      </c>
      <c r="AZ47" s="154">
        <v>0</v>
      </c>
      <c r="BA47" s="154">
        <v>0</v>
      </c>
      <c r="BB47" s="154">
        <v>0</v>
      </c>
      <c r="BC47" s="154">
        <v>0</v>
      </c>
      <c r="BD47" s="154">
        <v>0</v>
      </c>
      <c r="BE47" s="154">
        <v>0</v>
      </c>
      <c r="BF47" s="154">
        <v>0</v>
      </c>
      <c r="BG47" s="154">
        <v>0</v>
      </c>
      <c r="BH47" s="182">
        <v>0</v>
      </c>
      <c r="BI47" s="182">
        <v>5.9297000000000004</v>
      </c>
      <c r="BJ47" s="182">
        <v>8.2697000000000003</v>
      </c>
    </row>
    <row r="48" spans="1:65" s="188" customFormat="1" ht="13.9" customHeight="1">
      <c r="A48" s="178" t="s">
        <v>189</v>
      </c>
      <c r="B48" s="191" t="s">
        <v>114</v>
      </c>
      <c r="C48" s="186" t="s">
        <v>39</v>
      </c>
      <c r="D48" s="181">
        <v>0</v>
      </c>
      <c r="E48" s="182">
        <v>0</v>
      </c>
      <c r="F48" s="182">
        <v>0</v>
      </c>
      <c r="G48" s="154">
        <v>0</v>
      </c>
      <c r="H48" s="154">
        <v>0</v>
      </c>
      <c r="I48" s="154">
        <v>0</v>
      </c>
      <c r="J48" s="154">
        <v>0</v>
      </c>
      <c r="K48" s="154">
        <v>0</v>
      </c>
      <c r="L48" s="154">
        <v>0</v>
      </c>
      <c r="M48" s="154">
        <v>0</v>
      </c>
      <c r="N48" s="154">
        <v>0</v>
      </c>
      <c r="O48" s="154">
        <v>0</v>
      </c>
      <c r="P48" s="154">
        <v>0</v>
      </c>
      <c r="Q48" s="154">
        <v>0</v>
      </c>
      <c r="R48" s="154">
        <v>0</v>
      </c>
      <c r="S48" s="154">
        <v>0</v>
      </c>
      <c r="T48" s="154">
        <v>0</v>
      </c>
      <c r="U48" s="182">
        <v>0</v>
      </c>
      <c r="V48" s="154">
        <v>0</v>
      </c>
      <c r="W48" s="154">
        <v>0</v>
      </c>
      <c r="X48" s="154">
        <v>0</v>
      </c>
      <c r="Y48" s="154">
        <v>0</v>
      </c>
      <c r="Z48" s="154">
        <v>0</v>
      </c>
      <c r="AA48" s="154">
        <v>0</v>
      </c>
      <c r="AB48" s="154">
        <v>0</v>
      </c>
      <c r="AC48" s="154">
        <v>0</v>
      </c>
      <c r="AD48" s="154">
        <v>0</v>
      </c>
      <c r="AE48" s="154">
        <v>0</v>
      </c>
      <c r="AF48" s="154">
        <v>0</v>
      </c>
      <c r="AG48" s="154">
        <v>0</v>
      </c>
      <c r="AH48" s="154">
        <v>0</v>
      </c>
      <c r="AI48" s="154">
        <v>0</v>
      </c>
      <c r="AJ48" s="154">
        <v>0</v>
      </c>
      <c r="AK48" s="154">
        <v>0</v>
      </c>
      <c r="AL48" s="154">
        <v>0</v>
      </c>
      <c r="AM48" s="154">
        <v>0</v>
      </c>
      <c r="AN48" s="154">
        <v>0</v>
      </c>
      <c r="AO48" s="154">
        <v>0</v>
      </c>
      <c r="AP48" s="190">
        <v>0</v>
      </c>
      <c r="AQ48" s="154">
        <v>0</v>
      </c>
      <c r="AR48" s="154">
        <v>0</v>
      </c>
      <c r="AS48" s="154">
        <v>0</v>
      </c>
      <c r="AT48" s="154">
        <v>0</v>
      </c>
      <c r="AU48" s="154">
        <v>0</v>
      </c>
      <c r="AV48" s="154">
        <v>0</v>
      </c>
      <c r="AW48" s="154">
        <v>0</v>
      </c>
      <c r="AX48" s="154">
        <v>0</v>
      </c>
      <c r="AY48" s="154">
        <v>0</v>
      </c>
      <c r="AZ48" s="154">
        <v>0</v>
      </c>
      <c r="BA48" s="154">
        <v>0</v>
      </c>
      <c r="BB48" s="154">
        <v>0</v>
      </c>
      <c r="BC48" s="154">
        <v>0</v>
      </c>
      <c r="BD48" s="154">
        <v>0</v>
      </c>
      <c r="BE48" s="154">
        <v>0</v>
      </c>
      <c r="BF48" s="154">
        <v>0</v>
      </c>
      <c r="BG48" s="154">
        <v>0</v>
      </c>
      <c r="BH48" s="182">
        <v>0</v>
      </c>
      <c r="BI48" s="182">
        <v>0</v>
      </c>
      <c r="BJ48" s="182">
        <v>0</v>
      </c>
    </row>
    <row r="49" spans="1:62" s="188" customFormat="1" ht="13.9" customHeight="1">
      <c r="A49" s="178" t="s">
        <v>189</v>
      </c>
      <c r="B49" s="191" t="s">
        <v>287</v>
      </c>
      <c r="C49" s="186" t="s">
        <v>41</v>
      </c>
      <c r="D49" s="181">
        <v>22.909999999999997</v>
      </c>
      <c r="E49" s="182">
        <v>0</v>
      </c>
      <c r="F49" s="182">
        <v>0</v>
      </c>
      <c r="G49" s="154">
        <v>0</v>
      </c>
      <c r="H49" s="154">
        <v>0</v>
      </c>
      <c r="I49" s="154">
        <v>0</v>
      </c>
      <c r="J49" s="154">
        <v>0</v>
      </c>
      <c r="K49" s="154">
        <v>0</v>
      </c>
      <c r="L49" s="154">
        <v>0</v>
      </c>
      <c r="M49" s="154">
        <v>0</v>
      </c>
      <c r="N49" s="154">
        <v>0</v>
      </c>
      <c r="O49" s="154">
        <v>0</v>
      </c>
      <c r="P49" s="154">
        <v>0</v>
      </c>
      <c r="Q49" s="154">
        <v>0</v>
      </c>
      <c r="R49" s="154">
        <v>0</v>
      </c>
      <c r="S49" s="154">
        <v>0</v>
      </c>
      <c r="T49" s="154">
        <v>0</v>
      </c>
      <c r="U49" s="182">
        <v>0</v>
      </c>
      <c r="V49" s="154">
        <v>0</v>
      </c>
      <c r="W49" s="154">
        <v>0</v>
      </c>
      <c r="X49" s="154">
        <v>0</v>
      </c>
      <c r="Y49" s="154">
        <v>0</v>
      </c>
      <c r="Z49" s="154">
        <v>0</v>
      </c>
      <c r="AA49" s="154">
        <v>0</v>
      </c>
      <c r="AB49" s="154">
        <v>0</v>
      </c>
      <c r="AC49" s="154">
        <v>0</v>
      </c>
      <c r="AD49" s="154">
        <v>0</v>
      </c>
      <c r="AE49" s="154">
        <v>0</v>
      </c>
      <c r="AF49" s="154">
        <v>0</v>
      </c>
      <c r="AG49" s="154">
        <v>0</v>
      </c>
      <c r="AH49" s="154">
        <v>0</v>
      </c>
      <c r="AI49" s="154">
        <v>0</v>
      </c>
      <c r="AJ49" s="154">
        <v>0</v>
      </c>
      <c r="AK49" s="154">
        <v>0</v>
      </c>
      <c r="AL49" s="154">
        <v>0</v>
      </c>
      <c r="AM49" s="154">
        <v>0</v>
      </c>
      <c r="AN49" s="154">
        <v>0</v>
      </c>
      <c r="AO49" s="154">
        <v>0</v>
      </c>
      <c r="AP49" s="154">
        <v>0</v>
      </c>
      <c r="AQ49" s="190">
        <v>22.909999999999997</v>
      </c>
      <c r="AR49" s="154">
        <v>0</v>
      </c>
      <c r="AS49" s="154">
        <v>0</v>
      </c>
      <c r="AT49" s="154">
        <v>0</v>
      </c>
      <c r="AU49" s="154">
        <v>0</v>
      </c>
      <c r="AV49" s="154">
        <v>0</v>
      </c>
      <c r="AW49" s="154">
        <v>0</v>
      </c>
      <c r="AX49" s="154">
        <v>0</v>
      </c>
      <c r="AY49" s="154">
        <v>0</v>
      </c>
      <c r="AZ49" s="154">
        <v>0</v>
      </c>
      <c r="BA49" s="154">
        <v>0</v>
      </c>
      <c r="BB49" s="154">
        <v>0</v>
      </c>
      <c r="BC49" s="154">
        <v>0</v>
      </c>
      <c r="BD49" s="154">
        <v>0</v>
      </c>
      <c r="BE49" s="154">
        <v>0</v>
      </c>
      <c r="BF49" s="154">
        <v>0</v>
      </c>
      <c r="BG49" s="154">
        <v>0</v>
      </c>
      <c r="BH49" s="182">
        <v>0</v>
      </c>
      <c r="BI49" s="182">
        <v>3.5</v>
      </c>
      <c r="BJ49" s="182">
        <v>26.409999999999997</v>
      </c>
    </row>
    <row r="50" spans="1:62" s="188" customFormat="1" ht="13.9" customHeight="1">
      <c r="A50" s="178" t="s">
        <v>189</v>
      </c>
      <c r="B50" s="185" t="s">
        <v>133</v>
      </c>
      <c r="C50" s="186" t="s">
        <v>53</v>
      </c>
      <c r="D50" s="181">
        <v>0</v>
      </c>
      <c r="E50" s="182">
        <v>0</v>
      </c>
      <c r="F50" s="182">
        <v>0</v>
      </c>
      <c r="G50" s="154">
        <v>0</v>
      </c>
      <c r="H50" s="154">
        <v>0</v>
      </c>
      <c r="I50" s="154">
        <v>0</v>
      </c>
      <c r="J50" s="154">
        <v>0</v>
      </c>
      <c r="K50" s="154">
        <v>0</v>
      </c>
      <c r="L50" s="154">
        <v>0</v>
      </c>
      <c r="M50" s="154">
        <v>0</v>
      </c>
      <c r="N50" s="154">
        <v>0</v>
      </c>
      <c r="O50" s="154">
        <v>0</v>
      </c>
      <c r="P50" s="154">
        <v>0</v>
      </c>
      <c r="Q50" s="154">
        <v>0</v>
      </c>
      <c r="R50" s="154">
        <v>0</v>
      </c>
      <c r="S50" s="154">
        <v>0</v>
      </c>
      <c r="T50" s="154">
        <v>0</v>
      </c>
      <c r="U50" s="182">
        <v>0</v>
      </c>
      <c r="V50" s="154">
        <v>0</v>
      </c>
      <c r="W50" s="154">
        <v>0</v>
      </c>
      <c r="X50" s="154">
        <v>0</v>
      </c>
      <c r="Y50" s="154">
        <v>0</v>
      </c>
      <c r="Z50" s="154">
        <v>0</v>
      </c>
      <c r="AA50" s="154">
        <v>0</v>
      </c>
      <c r="AB50" s="154">
        <v>0</v>
      </c>
      <c r="AC50" s="154">
        <v>0</v>
      </c>
      <c r="AD50" s="154">
        <v>0</v>
      </c>
      <c r="AE50" s="154">
        <v>0</v>
      </c>
      <c r="AF50" s="154">
        <v>0</v>
      </c>
      <c r="AG50" s="154">
        <v>0</v>
      </c>
      <c r="AH50" s="154">
        <v>0</v>
      </c>
      <c r="AI50" s="154">
        <v>0</v>
      </c>
      <c r="AJ50" s="154">
        <v>0</v>
      </c>
      <c r="AK50" s="154">
        <v>0</v>
      </c>
      <c r="AL50" s="154">
        <v>0</v>
      </c>
      <c r="AM50" s="154">
        <v>0</v>
      </c>
      <c r="AN50" s="154">
        <v>0</v>
      </c>
      <c r="AO50" s="154">
        <v>0</v>
      </c>
      <c r="AP50" s="154">
        <v>0</v>
      </c>
      <c r="AQ50" s="154">
        <v>0</v>
      </c>
      <c r="AR50" s="190">
        <v>0</v>
      </c>
      <c r="AS50" s="154">
        <v>0</v>
      </c>
      <c r="AT50" s="154">
        <v>0</v>
      </c>
      <c r="AU50" s="154">
        <v>0</v>
      </c>
      <c r="AV50" s="154">
        <v>0</v>
      </c>
      <c r="AW50" s="154">
        <v>0</v>
      </c>
      <c r="AX50" s="154">
        <v>0</v>
      </c>
      <c r="AY50" s="154">
        <v>0</v>
      </c>
      <c r="AZ50" s="154">
        <v>0</v>
      </c>
      <c r="BA50" s="154">
        <v>0</v>
      </c>
      <c r="BB50" s="154">
        <v>0</v>
      </c>
      <c r="BC50" s="154">
        <v>0</v>
      </c>
      <c r="BD50" s="154">
        <v>0</v>
      </c>
      <c r="BE50" s="154">
        <v>0</v>
      </c>
      <c r="BF50" s="154">
        <v>0</v>
      </c>
      <c r="BG50" s="154">
        <v>0</v>
      </c>
      <c r="BH50" s="182">
        <v>0</v>
      </c>
      <c r="BI50" s="182">
        <v>0</v>
      </c>
      <c r="BJ50" s="182">
        <v>0</v>
      </c>
    </row>
    <row r="51" spans="1:62" s="188" customFormat="1" ht="13.9" customHeight="1">
      <c r="A51" s="178" t="s">
        <v>189</v>
      </c>
      <c r="B51" s="185" t="s">
        <v>130</v>
      </c>
      <c r="C51" s="186" t="s">
        <v>54</v>
      </c>
      <c r="D51" s="181">
        <v>0</v>
      </c>
      <c r="E51" s="182">
        <v>0</v>
      </c>
      <c r="F51" s="182">
        <v>0</v>
      </c>
      <c r="G51" s="154">
        <v>0</v>
      </c>
      <c r="H51" s="154">
        <v>0</v>
      </c>
      <c r="I51" s="154">
        <v>0</v>
      </c>
      <c r="J51" s="154">
        <v>0</v>
      </c>
      <c r="K51" s="154">
        <v>0</v>
      </c>
      <c r="L51" s="154">
        <v>0</v>
      </c>
      <c r="M51" s="154">
        <v>0</v>
      </c>
      <c r="N51" s="154">
        <v>0</v>
      </c>
      <c r="O51" s="154">
        <v>0</v>
      </c>
      <c r="P51" s="154">
        <v>0</v>
      </c>
      <c r="Q51" s="154">
        <v>0</v>
      </c>
      <c r="R51" s="154">
        <v>0</v>
      </c>
      <c r="S51" s="154">
        <v>0</v>
      </c>
      <c r="T51" s="154">
        <v>0</v>
      </c>
      <c r="U51" s="182">
        <v>0</v>
      </c>
      <c r="V51" s="154">
        <v>0</v>
      </c>
      <c r="W51" s="154">
        <v>0</v>
      </c>
      <c r="X51" s="154">
        <v>0</v>
      </c>
      <c r="Y51" s="154">
        <v>0</v>
      </c>
      <c r="Z51" s="154">
        <v>0</v>
      </c>
      <c r="AA51" s="154">
        <v>0</v>
      </c>
      <c r="AB51" s="154">
        <v>0</v>
      </c>
      <c r="AC51" s="154">
        <v>0</v>
      </c>
      <c r="AD51" s="154">
        <v>0</v>
      </c>
      <c r="AE51" s="154">
        <v>0</v>
      </c>
      <c r="AF51" s="154">
        <v>0</v>
      </c>
      <c r="AG51" s="154">
        <v>0</v>
      </c>
      <c r="AH51" s="154">
        <v>0</v>
      </c>
      <c r="AI51" s="154">
        <v>0</v>
      </c>
      <c r="AJ51" s="154">
        <v>0</v>
      </c>
      <c r="AK51" s="154">
        <v>0</v>
      </c>
      <c r="AL51" s="154">
        <v>0</v>
      </c>
      <c r="AM51" s="154">
        <v>0</v>
      </c>
      <c r="AN51" s="154">
        <v>0</v>
      </c>
      <c r="AO51" s="154">
        <v>0</v>
      </c>
      <c r="AP51" s="154">
        <v>0</v>
      </c>
      <c r="AQ51" s="154">
        <v>0</v>
      </c>
      <c r="AR51" s="154">
        <v>0</v>
      </c>
      <c r="AS51" s="190">
        <v>0</v>
      </c>
      <c r="AT51" s="154">
        <v>0</v>
      </c>
      <c r="AU51" s="154">
        <v>0</v>
      </c>
      <c r="AV51" s="154">
        <v>0</v>
      </c>
      <c r="AW51" s="154">
        <v>0</v>
      </c>
      <c r="AX51" s="154">
        <v>0</v>
      </c>
      <c r="AY51" s="154">
        <v>0</v>
      </c>
      <c r="AZ51" s="154">
        <v>0</v>
      </c>
      <c r="BA51" s="154">
        <v>0</v>
      </c>
      <c r="BB51" s="154">
        <v>0</v>
      </c>
      <c r="BC51" s="154">
        <v>0</v>
      </c>
      <c r="BD51" s="154">
        <v>0</v>
      </c>
      <c r="BE51" s="154">
        <v>0</v>
      </c>
      <c r="BF51" s="154">
        <v>0</v>
      </c>
      <c r="BG51" s="154">
        <v>0</v>
      </c>
      <c r="BH51" s="182">
        <v>0</v>
      </c>
      <c r="BI51" s="182">
        <v>0</v>
      </c>
      <c r="BJ51" s="182">
        <v>0</v>
      </c>
    </row>
    <row r="52" spans="1:62" s="188" customFormat="1" ht="13.9" customHeight="1">
      <c r="A52" s="178" t="s">
        <v>189</v>
      </c>
      <c r="B52" s="185" t="s">
        <v>127</v>
      </c>
      <c r="C52" s="186" t="s">
        <v>55</v>
      </c>
      <c r="D52" s="181">
        <v>3.5500000000000007</v>
      </c>
      <c r="E52" s="182">
        <v>0</v>
      </c>
      <c r="F52" s="182">
        <v>0</v>
      </c>
      <c r="G52" s="154">
        <v>0</v>
      </c>
      <c r="H52" s="154">
        <v>0</v>
      </c>
      <c r="I52" s="154">
        <v>0</v>
      </c>
      <c r="J52" s="154">
        <v>0</v>
      </c>
      <c r="K52" s="154">
        <v>0</v>
      </c>
      <c r="L52" s="154">
        <v>0</v>
      </c>
      <c r="M52" s="154">
        <v>0</v>
      </c>
      <c r="N52" s="154">
        <v>0</v>
      </c>
      <c r="O52" s="154">
        <v>0</v>
      </c>
      <c r="P52" s="154">
        <v>0</v>
      </c>
      <c r="Q52" s="154">
        <v>0</v>
      </c>
      <c r="R52" s="154">
        <v>0</v>
      </c>
      <c r="S52" s="154">
        <v>0</v>
      </c>
      <c r="T52" s="154">
        <v>0</v>
      </c>
      <c r="U52" s="182">
        <v>0</v>
      </c>
      <c r="V52" s="154">
        <v>0</v>
      </c>
      <c r="W52" s="154">
        <v>0</v>
      </c>
      <c r="X52" s="154">
        <v>0</v>
      </c>
      <c r="Y52" s="154">
        <v>0</v>
      </c>
      <c r="Z52" s="154">
        <v>0</v>
      </c>
      <c r="AA52" s="154">
        <v>0</v>
      </c>
      <c r="AB52" s="154">
        <v>0</v>
      </c>
      <c r="AC52" s="154">
        <v>0</v>
      </c>
      <c r="AD52" s="154">
        <v>0</v>
      </c>
      <c r="AE52" s="154">
        <v>0</v>
      </c>
      <c r="AF52" s="154">
        <v>0</v>
      </c>
      <c r="AG52" s="154">
        <v>0</v>
      </c>
      <c r="AH52" s="154">
        <v>0</v>
      </c>
      <c r="AI52" s="154">
        <v>0</v>
      </c>
      <c r="AJ52" s="154">
        <v>0</v>
      </c>
      <c r="AK52" s="154">
        <v>0</v>
      </c>
      <c r="AL52" s="154">
        <v>0</v>
      </c>
      <c r="AM52" s="154">
        <v>0</v>
      </c>
      <c r="AN52" s="154">
        <v>0</v>
      </c>
      <c r="AO52" s="154">
        <v>0</v>
      </c>
      <c r="AP52" s="154">
        <v>0</v>
      </c>
      <c r="AQ52" s="154">
        <v>0</v>
      </c>
      <c r="AR52" s="154">
        <v>0</v>
      </c>
      <c r="AS52" s="154">
        <v>0</v>
      </c>
      <c r="AT52" s="190">
        <v>3.5500000000000007</v>
      </c>
      <c r="AU52" s="154">
        <v>0</v>
      </c>
      <c r="AV52" s="154">
        <v>0</v>
      </c>
      <c r="AW52" s="154">
        <v>0</v>
      </c>
      <c r="AX52" s="154">
        <v>0</v>
      </c>
      <c r="AY52" s="154">
        <v>0</v>
      </c>
      <c r="AZ52" s="154">
        <v>0</v>
      </c>
      <c r="BA52" s="154">
        <v>0</v>
      </c>
      <c r="BB52" s="154">
        <v>0</v>
      </c>
      <c r="BC52" s="154">
        <v>0</v>
      </c>
      <c r="BD52" s="154">
        <v>0</v>
      </c>
      <c r="BE52" s="154">
        <v>0</v>
      </c>
      <c r="BF52" s="154">
        <v>0</v>
      </c>
      <c r="BG52" s="154">
        <v>0</v>
      </c>
      <c r="BH52" s="182">
        <v>0</v>
      </c>
      <c r="BI52" s="182">
        <v>1.1981999999999999</v>
      </c>
      <c r="BJ52" s="182">
        <v>4.7482000000000006</v>
      </c>
    </row>
    <row r="53" spans="1:62" s="188" customFormat="1" ht="13.9" customHeight="1">
      <c r="A53" s="178" t="s">
        <v>72</v>
      </c>
      <c r="B53" s="185" t="s">
        <v>98</v>
      </c>
      <c r="C53" s="186" t="s">
        <v>59</v>
      </c>
      <c r="D53" s="181">
        <v>0</v>
      </c>
      <c r="E53" s="182">
        <v>0</v>
      </c>
      <c r="F53" s="182">
        <v>0</v>
      </c>
      <c r="G53" s="154">
        <v>0</v>
      </c>
      <c r="H53" s="154">
        <v>0</v>
      </c>
      <c r="I53" s="154">
        <v>0</v>
      </c>
      <c r="J53" s="154">
        <v>0</v>
      </c>
      <c r="K53" s="154">
        <v>0</v>
      </c>
      <c r="L53" s="154">
        <v>0</v>
      </c>
      <c r="M53" s="154">
        <v>0</v>
      </c>
      <c r="N53" s="154">
        <v>0</v>
      </c>
      <c r="O53" s="154">
        <v>0</v>
      </c>
      <c r="P53" s="154">
        <v>0</v>
      </c>
      <c r="Q53" s="154">
        <v>0</v>
      </c>
      <c r="R53" s="154">
        <v>0</v>
      </c>
      <c r="S53" s="154">
        <v>0</v>
      </c>
      <c r="T53" s="154">
        <v>0</v>
      </c>
      <c r="U53" s="182">
        <v>0</v>
      </c>
      <c r="V53" s="154">
        <v>0</v>
      </c>
      <c r="W53" s="154">
        <v>0</v>
      </c>
      <c r="X53" s="154">
        <v>0</v>
      </c>
      <c r="Y53" s="154">
        <v>0</v>
      </c>
      <c r="Z53" s="154">
        <v>0</v>
      </c>
      <c r="AA53" s="154">
        <v>0</v>
      </c>
      <c r="AB53" s="154">
        <v>0</v>
      </c>
      <c r="AC53" s="154">
        <v>0</v>
      </c>
      <c r="AD53" s="154">
        <v>0</v>
      </c>
      <c r="AE53" s="154">
        <v>0</v>
      </c>
      <c r="AF53" s="154">
        <v>0</v>
      </c>
      <c r="AG53" s="154">
        <v>0</v>
      </c>
      <c r="AH53" s="154">
        <v>0</v>
      </c>
      <c r="AI53" s="154">
        <v>0</v>
      </c>
      <c r="AJ53" s="154">
        <v>0</v>
      </c>
      <c r="AK53" s="154">
        <v>0</v>
      </c>
      <c r="AL53" s="154">
        <v>0</v>
      </c>
      <c r="AM53" s="154">
        <v>0</v>
      </c>
      <c r="AN53" s="154">
        <v>0</v>
      </c>
      <c r="AO53" s="154">
        <v>0</v>
      </c>
      <c r="AP53" s="154">
        <v>0</v>
      </c>
      <c r="AQ53" s="154">
        <v>0</v>
      </c>
      <c r="AR53" s="154">
        <v>0</v>
      </c>
      <c r="AS53" s="154">
        <v>0</v>
      </c>
      <c r="AT53" s="154">
        <v>0</v>
      </c>
      <c r="AU53" s="190">
        <v>0</v>
      </c>
      <c r="AV53" s="154">
        <v>0</v>
      </c>
      <c r="AW53" s="154">
        <v>0</v>
      </c>
      <c r="AX53" s="154">
        <v>0</v>
      </c>
      <c r="AY53" s="154">
        <v>0</v>
      </c>
      <c r="AZ53" s="154">
        <v>0</v>
      </c>
      <c r="BA53" s="154">
        <v>0</v>
      </c>
      <c r="BB53" s="154">
        <v>0</v>
      </c>
      <c r="BC53" s="154">
        <v>0</v>
      </c>
      <c r="BD53" s="154">
        <v>0</v>
      </c>
      <c r="BE53" s="154">
        <v>0</v>
      </c>
      <c r="BF53" s="154">
        <v>0</v>
      </c>
      <c r="BG53" s="154">
        <v>0</v>
      </c>
      <c r="BH53" s="182">
        <v>0</v>
      </c>
      <c r="BI53" s="182">
        <v>2.1350000000000002</v>
      </c>
      <c r="BJ53" s="182">
        <v>2.1350000000000002</v>
      </c>
    </row>
    <row r="54" spans="1:62" s="188" customFormat="1" ht="13.9" customHeight="1">
      <c r="A54" s="178" t="s">
        <v>76</v>
      </c>
      <c r="B54" s="191" t="s">
        <v>103</v>
      </c>
      <c r="C54" s="186" t="s">
        <v>115</v>
      </c>
      <c r="D54" s="181">
        <v>7.0724999999999998</v>
      </c>
      <c r="E54" s="182">
        <v>0</v>
      </c>
      <c r="F54" s="182">
        <v>0</v>
      </c>
      <c r="G54" s="154">
        <v>0</v>
      </c>
      <c r="H54" s="154">
        <v>0</v>
      </c>
      <c r="I54" s="154">
        <v>0</v>
      </c>
      <c r="J54" s="154">
        <v>0</v>
      </c>
      <c r="K54" s="154">
        <v>0</v>
      </c>
      <c r="L54" s="154">
        <v>0</v>
      </c>
      <c r="M54" s="154">
        <v>0</v>
      </c>
      <c r="N54" s="154">
        <v>0</v>
      </c>
      <c r="O54" s="154">
        <v>0</v>
      </c>
      <c r="P54" s="154">
        <v>0</v>
      </c>
      <c r="Q54" s="154">
        <v>0</v>
      </c>
      <c r="R54" s="154">
        <v>0</v>
      </c>
      <c r="S54" s="154">
        <v>0</v>
      </c>
      <c r="T54" s="154">
        <v>0</v>
      </c>
      <c r="U54" s="182">
        <v>0</v>
      </c>
      <c r="V54" s="154">
        <v>0</v>
      </c>
      <c r="W54" s="154">
        <v>0</v>
      </c>
      <c r="X54" s="154">
        <v>0</v>
      </c>
      <c r="Y54" s="154">
        <v>0</v>
      </c>
      <c r="Z54" s="154">
        <v>0</v>
      </c>
      <c r="AA54" s="154">
        <v>0</v>
      </c>
      <c r="AB54" s="154">
        <v>0</v>
      </c>
      <c r="AC54" s="154">
        <v>0</v>
      </c>
      <c r="AD54" s="154">
        <v>0</v>
      </c>
      <c r="AE54" s="154">
        <v>0</v>
      </c>
      <c r="AF54" s="154">
        <v>0</v>
      </c>
      <c r="AG54" s="154">
        <v>0</v>
      </c>
      <c r="AH54" s="154">
        <v>0</v>
      </c>
      <c r="AI54" s="154">
        <v>0</v>
      </c>
      <c r="AJ54" s="154">
        <v>0</v>
      </c>
      <c r="AK54" s="154">
        <v>0</v>
      </c>
      <c r="AL54" s="154">
        <v>0</v>
      </c>
      <c r="AM54" s="154">
        <v>0</v>
      </c>
      <c r="AN54" s="154">
        <v>0</v>
      </c>
      <c r="AO54" s="154">
        <v>0</v>
      </c>
      <c r="AP54" s="154">
        <v>0</v>
      </c>
      <c r="AQ54" s="154">
        <v>0</v>
      </c>
      <c r="AR54" s="154">
        <v>0</v>
      </c>
      <c r="AS54" s="154">
        <v>0</v>
      </c>
      <c r="AT54" s="154">
        <v>0</v>
      </c>
      <c r="AU54" s="154">
        <v>0</v>
      </c>
      <c r="AV54" s="190">
        <v>7.0724999999999998</v>
      </c>
      <c r="AW54" s="154">
        <v>0</v>
      </c>
      <c r="AX54" s="154">
        <v>0</v>
      </c>
      <c r="AY54" s="154">
        <v>0</v>
      </c>
      <c r="AZ54" s="154">
        <v>0</v>
      </c>
      <c r="BA54" s="154">
        <v>0</v>
      </c>
      <c r="BB54" s="154">
        <v>0</v>
      </c>
      <c r="BC54" s="154">
        <v>0</v>
      </c>
      <c r="BD54" s="154">
        <v>0</v>
      </c>
      <c r="BE54" s="154">
        <v>0</v>
      </c>
      <c r="BF54" s="154">
        <v>0</v>
      </c>
      <c r="BG54" s="154">
        <v>0</v>
      </c>
      <c r="BH54" s="182">
        <v>0</v>
      </c>
      <c r="BI54" s="182">
        <v>1.2444999999999999</v>
      </c>
      <c r="BJ54" s="182">
        <v>8.3170000000000002</v>
      </c>
    </row>
    <row r="55" spans="1:62" s="188" customFormat="1" ht="13.9" customHeight="1">
      <c r="A55" s="178" t="s">
        <v>77</v>
      </c>
      <c r="B55" s="191" t="s">
        <v>290</v>
      </c>
      <c r="C55" s="186" t="s">
        <v>116</v>
      </c>
      <c r="D55" s="181">
        <v>1.6878</v>
      </c>
      <c r="E55" s="182">
        <v>0</v>
      </c>
      <c r="F55" s="182">
        <v>0</v>
      </c>
      <c r="G55" s="154">
        <v>0</v>
      </c>
      <c r="H55" s="154">
        <v>0</v>
      </c>
      <c r="I55" s="154">
        <v>0</v>
      </c>
      <c r="J55" s="154">
        <v>0</v>
      </c>
      <c r="K55" s="154">
        <v>0</v>
      </c>
      <c r="L55" s="154">
        <v>0</v>
      </c>
      <c r="M55" s="154">
        <v>0</v>
      </c>
      <c r="N55" s="154">
        <v>0</v>
      </c>
      <c r="O55" s="154">
        <v>0</v>
      </c>
      <c r="P55" s="154">
        <v>0</v>
      </c>
      <c r="Q55" s="154">
        <v>0</v>
      </c>
      <c r="R55" s="154">
        <v>0</v>
      </c>
      <c r="S55" s="154">
        <v>0</v>
      </c>
      <c r="T55" s="154">
        <v>0</v>
      </c>
      <c r="U55" s="182">
        <v>0</v>
      </c>
      <c r="V55" s="154">
        <v>0</v>
      </c>
      <c r="W55" s="154">
        <v>0</v>
      </c>
      <c r="X55" s="154">
        <v>0</v>
      </c>
      <c r="Y55" s="154">
        <v>0</v>
      </c>
      <c r="Z55" s="154">
        <v>0</v>
      </c>
      <c r="AA55" s="154">
        <v>0</v>
      </c>
      <c r="AB55" s="154">
        <v>0</v>
      </c>
      <c r="AC55" s="154">
        <v>0</v>
      </c>
      <c r="AD55" s="154">
        <v>0</v>
      </c>
      <c r="AE55" s="154">
        <v>0</v>
      </c>
      <c r="AF55" s="154">
        <v>0</v>
      </c>
      <c r="AG55" s="154">
        <v>0</v>
      </c>
      <c r="AH55" s="154">
        <v>0</v>
      </c>
      <c r="AI55" s="154">
        <v>0</v>
      </c>
      <c r="AJ55" s="154">
        <v>0</v>
      </c>
      <c r="AK55" s="154">
        <v>0</v>
      </c>
      <c r="AL55" s="154">
        <v>0</v>
      </c>
      <c r="AM55" s="154">
        <v>0</v>
      </c>
      <c r="AN55" s="154">
        <v>0</v>
      </c>
      <c r="AO55" s="154">
        <v>0</v>
      </c>
      <c r="AP55" s="154">
        <v>0</v>
      </c>
      <c r="AQ55" s="154">
        <v>0</v>
      </c>
      <c r="AR55" s="154">
        <v>0</v>
      </c>
      <c r="AS55" s="154">
        <v>0</v>
      </c>
      <c r="AT55" s="154">
        <v>0</v>
      </c>
      <c r="AU55" s="154">
        <v>0</v>
      </c>
      <c r="AV55" s="154">
        <v>0</v>
      </c>
      <c r="AW55" s="190">
        <v>1.6878</v>
      </c>
      <c r="AX55" s="154">
        <v>0</v>
      </c>
      <c r="AY55" s="154">
        <v>0</v>
      </c>
      <c r="AZ55" s="154">
        <v>0</v>
      </c>
      <c r="BA55" s="154">
        <v>0</v>
      </c>
      <c r="BB55" s="154">
        <v>0</v>
      </c>
      <c r="BC55" s="154">
        <v>0</v>
      </c>
      <c r="BD55" s="154">
        <v>0</v>
      </c>
      <c r="BE55" s="154">
        <v>0</v>
      </c>
      <c r="BF55" s="154">
        <v>0</v>
      </c>
      <c r="BG55" s="154">
        <v>0</v>
      </c>
      <c r="BH55" s="182">
        <v>0</v>
      </c>
      <c r="BI55" s="182">
        <v>25.857800000000001</v>
      </c>
      <c r="BJ55" s="182">
        <v>27.5456</v>
      </c>
    </row>
    <row r="56" spans="1:62" s="188" customFormat="1" ht="13.9" customHeight="1">
      <c r="A56" s="178" t="s">
        <v>78</v>
      </c>
      <c r="B56" s="185" t="s">
        <v>110</v>
      </c>
      <c r="C56" s="186" t="s">
        <v>60</v>
      </c>
      <c r="D56" s="181">
        <v>306.42</v>
      </c>
      <c r="E56" s="182">
        <v>0</v>
      </c>
      <c r="F56" s="182">
        <v>0</v>
      </c>
      <c r="G56" s="154">
        <v>0</v>
      </c>
      <c r="H56" s="154">
        <v>0</v>
      </c>
      <c r="I56" s="154">
        <v>0</v>
      </c>
      <c r="J56" s="154">
        <v>0</v>
      </c>
      <c r="K56" s="154">
        <v>0</v>
      </c>
      <c r="L56" s="154">
        <v>0</v>
      </c>
      <c r="M56" s="154">
        <v>0</v>
      </c>
      <c r="N56" s="154">
        <v>0</v>
      </c>
      <c r="O56" s="154">
        <v>0</v>
      </c>
      <c r="P56" s="154">
        <v>0</v>
      </c>
      <c r="Q56" s="154">
        <v>0</v>
      </c>
      <c r="R56" s="154">
        <v>0</v>
      </c>
      <c r="S56" s="154">
        <v>0</v>
      </c>
      <c r="T56" s="154">
        <v>0</v>
      </c>
      <c r="U56" s="182">
        <v>5.592899999999986</v>
      </c>
      <c r="V56" s="154">
        <v>0</v>
      </c>
      <c r="W56" s="154">
        <v>0</v>
      </c>
      <c r="X56" s="154">
        <v>0</v>
      </c>
      <c r="Y56" s="154">
        <v>0</v>
      </c>
      <c r="Z56" s="154">
        <v>0</v>
      </c>
      <c r="AA56" s="154">
        <v>0</v>
      </c>
      <c r="AB56" s="154">
        <v>0</v>
      </c>
      <c r="AC56" s="154">
        <v>0</v>
      </c>
      <c r="AD56" s="154">
        <v>5.5289000000000001</v>
      </c>
      <c r="AE56" s="154">
        <v>0.72</v>
      </c>
      <c r="AF56" s="154">
        <v>0</v>
      </c>
      <c r="AG56" s="154">
        <v>0</v>
      </c>
      <c r="AH56" s="154">
        <v>3.36</v>
      </c>
      <c r="AI56" s="154">
        <v>0</v>
      </c>
      <c r="AJ56" s="154">
        <v>0</v>
      </c>
      <c r="AK56" s="154">
        <v>1.32</v>
      </c>
      <c r="AL56" s="154">
        <v>0</v>
      </c>
      <c r="AM56" s="154">
        <v>0</v>
      </c>
      <c r="AN56" s="154">
        <v>0</v>
      </c>
      <c r="AO56" s="154">
        <v>0</v>
      </c>
      <c r="AP56" s="154">
        <v>0</v>
      </c>
      <c r="AQ56" s="154">
        <v>0</v>
      </c>
      <c r="AR56" s="154">
        <v>0</v>
      </c>
      <c r="AS56" s="154">
        <v>0</v>
      </c>
      <c r="AT56" s="154">
        <v>0.12890000000000001</v>
      </c>
      <c r="AU56" s="154">
        <v>0</v>
      </c>
      <c r="AV56" s="154">
        <v>6.4000000000000001E-2</v>
      </c>
      <c r="AW56" s="154">
        <v>0</v>
      </c>
      <c r="AX56" s="190">
        <v>300.82710000000003</v>
      </c>
      <c r="AY56" s="154">
        <v>0</v>
      </c>
      <c r="AZ56" s="154">
        <v>0</v>
      </c>
      <c r="BA56" s="154">
        <v>0</v>
      </c>
      <c r="BB56" s="154">
        <v>0</v>
      </c>
      <c r="BC56" s="154">
        <v>0</v>
      </c>
      <c r="BD56" s="154">
        <v>0</v>
      </c>
      <c r="BE56" s="154">
        <v>0</v>
      </c>
      <c r="BF56" s="154">
        <v>0</v>
      </c>
      <c r="BG56" s="154">
        <v>0</v>
      </c>
      <c r="BH56" s="182">
        <v>5.5929000000000002</v>
      </c>
      <c r="BI56" s="182">
        <v>13.63027000000001</v>
      </c>
      <c r="BJ56" s="182">
        <v>320.05027000000001</v>
      </c>
    </row>
    <row r="57" spans="1:62" s="188" customFormat="1" ht="13.9" customHeight="1">
      <c r="A57" s="178" t="s">
        <v>84</v>
      </c>
      <c r="B57" s="185" t="s">
        <v>111</v>
      </c>
      <c r="C57" s="186" t="s">
        <v>58</v>
      </c>
      <c r="D57" s="181">
        <v>46.227199999999996</v>
      </c>
      <c r="E57" s="182">
        <v>0</v>
      </c>
      <c r="F57" s="182">
        <v>0</v>
      </c>
      <c r="G57" s="154">
        <v>0</v>
      </c>
      <c r="H57" s="154">
        <v>0</v>
      </c>
      <c r="I57" s="154">
        <v>0</v>
      </c>
      <c r="J57" s="154">
        <v>0</v>
      </c>
      <c r="K57" s="154">
        <v>0</v>
      </c>
      <c r="L57" s="154">
        <v>0</v>
      </c>
      <c r="M57" s="154">
        <v>0</v>
      </c>
      <c r="N57" s="154">
        <v>0</v>
      </c>
      <c r="O57" s="154">
        <v>0</v>
      </c>
      <c r="P57" s="154">
        <v>0</v>
      </c>
      <c r="Q57" s="154">
        <v>0</v>
      </c>
      <c r="R57" s="154">
        <v>0</v>
      </c>
      <c r="S57" s="154">
        <v>0</v>
      </c>
      <c r="T57" s="154">
        <v>0</v>
      </c>
      <c r="U57" s="182">
        <v>0.11999999999999744</v>
      </c>
      <c r="V57" s="154">
        <v>0</v>
      </c>
      <c r="W57" s="154">
        <v>0</v>
      </c>
      <c r="X57" s="154">
        <v>0</v>
      </c>
      <c r="Y57" s="154">
        <v>0</v>
      </c>
      <c r="Z57" s="154">
        <v>0</v>
      </c>
      <c r="AA57" s="154">
        <v>0</v>
      </c>
      <c r="AB57" s="154">
        <v>0</v>
      </c>
      <c r="AC57" s="154">
        <v>0</v>
      </c>
      <c r="AD57" s="154">
        <v>0.12</v>
      </c>
      <c r="AE57" s="154">
        <v>0</v>
      </c>
      <c r="AF57" s="154">
        <v>0</v>
      </c>
      <c r="AG57" s="154">
        <v>0</v>
      </c>
      <c r="AH57" s="154">
        <v>0</v>
      </c>
      <c r="AI57" s="154">
        <v>0</v>
      </c>
      <c r="AJ57" s="154">
        <v>0</v>
      </c>
      <c r="AK57" s="154">
        <v>0</v>
      </c>
      <c r="AL57" s="154">
        <v>0</v>
      </c>
      <c r="AM57" s="154">
        <v>0</v>
      </c>
      <c r="AN57" s="154">
        <v>0</v>
      </c>
      <c r="AO57" s="154">
        <v>0</v>
      </c>
      <c r="AP57" s="154">
        <v>0</v>
      </c>
      <c r="AQ57" s="154">
        <v>0</v>
      </c>
      <c r="AR57" s="154">
        <v>0</v>
      </c>
      <c r="AS57" s="154">
        <v>0</v>
      </c>
      <c r="AT57" s="154">
        <v>0.12</v>
      </c>
      <c r="AU57" s="154">
        <v>0</v>
      </c>
      <c r="AV57" s="154">
        <v>0</v>
      </c>
      <c r="AW57" s="154">
        <v>0</v>
      </c>
      <c r="AX57" s="154">
        <v>0</v>
      </c>
      <c r="AY57" s="190">
        <v>46.107199999999999</v>
      </c>
      <c r="AZ57" s="154">
        <v>0</v>
      </c>
      <c r="BA57" s="154">
        <v>0</v>
      </c>
      <c r="BB57" s="154">
        <v>0</v>
      </c>
      <c r="BC57" s="154">
        <v>0</v>
      </c>
      <c r="BD57" s="154">
        <v>0</v>
      </c>
      <c r="BE57" s="154">
        <v>0</v>
      </c>
      <c r="BF57" s="154">
        <v>0</v>
      </c>
      <c r="BG57" s="154">
        <v>0</v>
      </c>
      <c r="BH57" s="182">
        <v>0.12</v>
      </c>
      <c r="BI57" s="182">
        <v>16.299140000000001</v>
      </c>
      <c r="BJ57" s="182">
        <v>62.526339999999998</v>
      </c>
    </row>
    <row r="58" spans="1:62" s="188" customFormat="1" ht="13.9" customHeight="1">
      <c r="A58" s="178" t="s">
        <v>85</v>
      </c>
      <c r="B58" s="191" t="s">
        <v>99</v>
      </c>
      <c r="C58" s="186" t="s">
        <v>25</v>
      </c>
      <c r="D58" s="181">
        <v>10.3123</v>
      </c>
      <c r="E58" s="182">
        <v>0</v>
      </c>
      <c r="F58" s="182">
        <v>0</v>
      </c>
      <c r="G58" s="154">
        <v>0</v>
      </c>
      <c r="H58" s="154">
        <v>0</v>
      </c>
      <c r="I58" s="154">
        <v>0</v>
      </c>
      <c r="J58" s="154">
        <v>0</v>
      </c>
      <c r="K58" s="154">
        <v>0</v>
      </c>
      <c r="L58" s="154">
        <v>0</v>
      </c>
      <c r="M58" s="154">
        <v>0</v>
      </c>
      <c r="N58" s="154">
        <v>0</v>
      </c>
      <c r="O58" s="154">
        <v>0</v>
      </c>
      <c r="P58" s="154">
        <v>0</v>
      </c>
      <c r="Q58" s="154">
        <v>0</v>
      </c>
      <c r="R58" s="154">
        <v>0</v>
      </c>
      <c r="S58" s="154">
        <v>0</v>
      </c>
      <c r="T58" s="154">
        <v>0</v>
      </c>
      <c r="U58" s="182">
        <v>0.69720000000000049</v>
      </c>
      <c r="V58" s="154">
        <v>0.02</v>
      </c>
      <c r="W58" s="154">
        <v>0</v>
      </c>
      <c r="X58" s="154">
        <v>0</v>
      </c>
      <c r="Y58" s="154">
        <v>0</v>
      </c>
      <c r="Z58" s="154">
        <v>0</v>
      </c>
      <c r="AA58" s="154">
        <v>0</v>
      </c>
      <c r="AB58" s="154">
        <v>0</v>
      </c>
      <c r="AC58" s="154">
        <v>0</v>
      </c>
      <c r="AD58" s="154">
        <v>0.47</v>
      </c>
      <c r="AE58" s="154">
        <v>0.08</v>
      </c>
      <c r="AF58" s="154">
        <v>0</v>
      </c>
      <c r="AG58" s="154">
        <v>0.24</v>
      </c>
      <c r="AH58" s="154">
        <v>0.15</v>
      </c>
      <c r="AI58" s="154">
        <v>0</v>
      </c>
      <c r="AJ58" s="154">
        <v>0</v>
      </c>
      <c r="AK58" s="154">
        <v>0</v>
      </c>
      <c r="AL58" s="154">
        <v>0</v>
      </c>
      <c r="AM58" s="154">
        <v>0</v>
      </c>
      <c r="AN58" s="154">
        <v>0</v>
      </c>
      <c r="AO58" s="154">
        <v>0</v>
      </c>
      <c r="AP58" s="154">
        <v>0</v>
      </c>
      <c r="AQ58" s="154">
        <v>0</v>
      </c>
      <c r="AR58" s="154">
        <v>0</v>
      </c>
      <c r="AS58" s="154">
        <v>0</v>
      </c>
      <c r="AT58" s="154">
        <v>0</v>
      </c>
      <c r="AU58" s="154">
        <v>0</v>
      </c>
      <c r="AV58" s="154">
        <v>0</v>
      </c>
      <c r="AW58" s="154">
        <v>0</v>
      </c>
      <c r="AX58" s="154">
        <v>0</v>
      </c>
      <c r="AY58" s="154">
        <v>0.2072</v>
      </c>
      <c r="AZ58" s="190">
        <v>9.6151</v>
      </c>
      <c r="BA58" s="154">
        <v>0</v>
      </c>
      <c r="BB58" s="154">
        <v>0</v>
      </c>
      <c r="BC58" s="154">
        <v>0</v>
      </c>
      <c r="BD58" s="154">
        <v>0</v>
      </c>
      <c r="BE58" s="154">
        <v>0</v>
      </c>
      <c r="BF58" s="154">
        <v>0</v>
      </c>
      <c r="BG58" s="154">
        <v>0</v>
      </c>
      <c r="BH58" s="182">
        <v>0.69720000000000004</v>
      </c>
      <c r="BI58" s="519">
        <v>-0.16470000000000073</v>
      </c>
      <c r="BJ58" s="182">
        <v>10.147600000000001</v>
      </c>
    </row>
    <row r="59" spans="1:62" s="188" customFormat="1" ht="13.9" customHeight="1">
      <c r="A59" s="178" t="s">
        <v>86</v>
      </c>
      <c r="B59" s="191" t="s">
        <v>100</v>
      </c>
      <c r="C59" s="186" t="s">
        <v>101</v>
      </c>
      <c r="D59" s="181">
        <v>3.79</v>
      </c>
      <c r="E59" s="182">
        <v>0</v>
      </c>
      <c r="F59" s="182">
        <v>0</v>
      </c>
      <c r="G59" s="154">
        <v>0</v>
      </c>
      <c r="H59" s="154">
        <v>0</v>
      </c>
      <c r="I59" s="154">
        <v>0</v>
      </c>
      <c r="J59" s="154">
        <v>0</v>
      </c>
      <c r="K59" s="154">
        <v>0</v>
      </c>
      <c r="L59" s="154">
        <v>0</v>
      </c>
      <c r="M59" s="154">
        <v>0</v>
      </c>
      <c r="N59" s="154">
        <v>0</v>
      </c>
      <c r="O59" s="154">
        <v>0</v>
      </c>
      <c r="P59" s="154">
        <v>0</v>
      </c>
      <c r="Q59" s="154">
        <v>0</v>
      </c>
      <c r="R59" s="154">
        <v>0</v>
      </c>
      <c r="S59" s="154">
        <v>0</v>
      </c>
      <c r="T59" s="154">
        <v>0</v>
      </c>
      <c r="U59" s="182">
        <v>0</v>
      </c>
      <c r="V59" s="154">
        <v>0</v>
      </c>
      <c r="W59" s="154">
        <v>0</v>
      </c>
      <c r="X59" s="154">
        <v>0</v>
      </c>
      <c r="Y59" s="154">
        <v>0</v>
      </c>
      <c r="Z59" s="154">
        <v>0</v>
      </c>
      <c r="AA59" s="154">
        <v>0</v>
      </c>
      <c r="AB59" s="154">
        <v>0</v>
      </c>
      <c r="AC59" s="154">
        <v>0</v>
      </c>
      <c r="AD59" s="154">
        <v>0</v>
      </c>
      <c r="AE59" s="154">
        <v>0</v>
      </c>
      <c r="AF59" s="154">
        <v>0</v>
      </c>
      <c r="AG59" s="154">
        <v>0</v>
      </c>
      <c r="AH59" s="154">
        <v>0</v>
      </c>
      <c r="AI59" s="154">
        <v>0</v>
      </c>
      <c r="AJ59" s="154">
        <v>0</v>
      </c>
      <c r="AK59" s="154">
        <v>0</v>
      </c>
      <c r="AL59" s="154">
        <v>0</v>
      </c>
      <c r="AM59" s="154">
        <v>0</v>
      </c>
      <c r="AN59" s="154">
        <v>0</v>
      </c>
      <c r="AO59" s="154">
        <v>0</v>
      </c>
      <c r="AP59" s="154">
        <v>0</v>
      </c>
      <c r="AQ59" s="154">
        <v>0</v>
      </c>
      <c r="AR59" s="154">
        <v>0</v>
      </c>
      <c r="AS59" s="154">
        <v>0</v>
      </c>
      <c r="AT59" s="154">
        <v>0</v>
      </c>
      <c r="AU59" s="154">
        <v>0</v>
      </c>
      <c r="AV59" s="154">
        <v>0</v>
      </c>
      <c r="AW59" s="154">
        <v>0</v>
      </c>
      <c r="AX59" s="154">
        <v>0</v>
      </c>
      <c r="AY59" s="154">
        <v>0</v>
      </c>
      <c r="AZ59" s="154">
        <v>0</v>
      </c>
      <c r="BA59" s="190">
        <v>3.79</v>
      </c>
      <c r="BB59" s="154">
        <v>0</v>
      </c>
      <c r="BC59" s="154">
        <v>0</v>
      </c>
      <c r="BD59" s="154">
        <v>0</v>
      </c>
      <c r="BE59" s="154">
        <v>0</v>
      </c>
      <c r="BF59" s="154">
        <v>0</v>
      </c>
      <c r="BG59" s="154">
        <v>0</v>
      </c>
      <c r="BH59" s="182">
        <v>0</v>
      </c>
      <c r="BI59" s="182">
        <v>1.46</v>
      </c>
      <c r="BJ59" s="182">
        <v>5.25</v>
      </c>
    </row>
    <row r="60" spans="1:62" s="188" customFormat="1" ht="13.9" customHeight="1">
      <c r="A60" s="178" t="s">
        <v>104</v>
      </c>
      <c r="B60" s="191" t="s">
        <v>112</v>
      </c>
      <c r="C60" s="186" t="s">
        <v>113</v>
      </c>
      <c r="D60" s="181">
        <v>0</v>
      </c>
      <c r="E60" s="182">
        <v>0</v>
      </c>
      <c r="F60" s="182">
        <v>0</v>
      </c>
      <c r="G60" s="154">
        <v>0</v>
      </c>
      <c r="H60" s="154">
        <v>0</v>
      </c>
      <c r="I60" s="154">
        <v>0</v>
      </c>
      <c r="J60" s="154">
        <v>0</v>
      </c>
      <c r="K60" s="154">
        <v>0</v>
      </c>
      <c r="L60" s="154">
        <v>0</v>
      </c>
      <c r="M60" s="154">
        <v>0</v>
      </c>
      <c r="N60" s="154">
        <v>0</v>
      </c>
      <c r="O60" s="154">
        <v>0</v>
      </c>
      <c r="P60" s="154">
        <v>0</v>
      </c>
      <c r="Q60" s="154">
        <v>0</v>
      </c>
      <c r="R60" s="154">
        <v>0</v>
      </c>
      <c r="S60" s="154">
        <v>0</v>
      </c>
      <c r="T60" s="154">
        <v>0</v>
      </c>
      <c r="U60" s="182">
        <v>0</v>
      </c>
      <c r="V60" s="154">
        <v>0</v>
      </c>
      <c r="W60" s="154">
        <v>0</v>
      </c>
      <c r="X60" s="154">
        <v>0</v>
      </c>
      <c r="Y60" s="154">
        <v>0</v>
      </c>
      <c r="Z60" s="154">
        <v>0</v>
      </c>
      <c r="AA60" s="154">
        <v>0</v>
      </c>
      <c r="AB60" s="154">
        <v>0</v>
      </c>
      <c r="AC60" s="154">
        <v>0</v>
      </c>
      <c r="AD60" s="154">
        <v>0</v>
      </c>
      <c r="AE60" s="154">
        <v>0</v>
      </c>
      <c r="AF60" s="154">
        <v>0</v>
      </c>
      <c r="AG60" s="154">
        <v>0</v>
      </c>
      <c r="AH60" s="154">
        <v>0</v>
      </c>
      <c r="AI60" s="154">
        <v>0</v>
      </c>
      <c r="AJ60" s="154">
        <v>0</v>
      </c>
      <c r="AK60" s="154">
        <v>0</v>
      </c>
      <c r="AL60" s="154">
        <v>0</v>
      </c>
      <c r="AM60" s="154">
        <v>0</v>
      </c>
      <c r="AN60" s="154">
        <v>0</v>
      </c>
      <c r="AO60" s="154">
        <v>0</v>
      </c>
      <c r="AP60" s="154">
        <v>0</v>
      </c>
      <c r="AQ60" s="154">
        <v>0</v>
      </c>
      <c r="AR60" s="154">
        <v>0</v>
      </c>
      <c r="AS60" s="154">
        <v>0</v>
      </c>
      <c r="AT60" s="154">
        <v>0</v>
      </c>
      <c r="AU60" s="154">
        <v>0</v>
      </c>
      <c r="AV60" s="154">
        <v>0</v>
      </c>
      <c r="AW60" s="154">
        <v>0</v>
      </c>
      <c r="AX60" s="154">
        <v>0</v>
      </c>
      <c r="AY60" s="154">
        <v>0</v>
      </c>
      <c r="AZ60" s="154">
        <v>0</v>
      </c>
      <c r="BA60" s="154">
        <v>0</v>
      </c>
      <c r="BB60" s="190">
        <v>0</v>
      </c>
      <c r="BC60" s="154">
        <v>0</v>
      </c>
      <c r="BD60" s="154">
        <v>0</v>
      </c>
      <c r="BE60" s="154">
        <v>0</v>
      </c>
      <c r="BF60" s="154">
        <v>0</v>
      </c>
      <c r="BG60" s="154">
        <v>0</v>
      </c>
      <c r="BH60" s="182">
        <v>0</v>
      </c>
      <c r="BI60" s="182">
        <v>0</v>
      </c>
      <c r="BJ60" s="182">
        <v>0</v>
      </c>
    </row>
    <row r="61" spans="1:62" s="188" customFormat="1" ht="13.9" customHeight="1">
      <c r="A61" s="178" t="s">
        <v>105</v>
      </c>
      <c r="B61" s="191" t="s">
        <v>117</v>
      </c>
      <c r="C61" s="186" t="s">
        <v>40</v>
      </c>
      <c r="D61" s="181">
        <v>0.2</v>
      </c>
      <c r="E61" s="182">
        <v>0</v>
      </c>
      <c r="F61" s="182">
        <v>0</v>
      </c>
      <c r="G61" s="154">
        <v>0</v>
      </c>
      <c r="H61" s="154">
        <v>0</v>
      </c>
      <c r="I61" s="154">
        <v>0</v>
      </c>
      <c r="J61" s="154">
        <v>0</v>
      </c>
      <c r="K61" s="154">
        <v>0</v>
      </c>
      <c r="L61" s="154">
        <v>0</v>
      </c>
      <c r="M61" s="154">
        <v>0</v>
      </c>
      <c r="N61" s="154">
        <v>0</v>
      </c>
      <c r="O61" s="154">
        <v>0</v>
      </c>
      <c r="P61" s="154">
        <v>0</v>
      </c>
      <c r="Q61" s="154">
        <v>0</v>
      </c>
      <c r="R61" s="154">
        <v>0</v>
      </c>
      <c r="S61" s="154">
        <v>0</v>
      </c>
      <c r="T61" s="154">
        <v>0</v>
      </c>
      <c r="U61" s="182">
        <v>0</v>
      </c>
      <c r="V61" s="154">
        <v>0</v>
      </c>
      <c r="W61" s="154">
        <v>0</v>
      </c>
      <c r="X61" s="154">
        <v>0</v>
      </c>
      <c r="Y61" s="154">
        <v>0</v>
      </c>
      <c r="Z61" s="154">
        <v>0</v>
      </c>
      <c r="AA61" s="154">
        <v>0</v>
      </c>
      <c r="AB61" s="154">
        <v>0</v>
      </c>
      <c r="AC61" s="154">
        <v>0</v>
      </c>
      <c r="AD61" s="154">
        <v>0</v>
      </c>
      <c r="AE61" s="154">
        <v>0</v>
      </c>
      <c r="AF61" s="154">
        <v>0</v>
      </c>
      <c r="AG61" s="154">
        <v>0</v>
      </c>
      <c r="AH61" s="154">
        <v>0</v>
      </c>
      <c r="AI61" s="154">
        <v>0</v>
      </c>
      <c r="AJ61" s="154">
        <v>0</v>
      </c>
      <c r="AK61" s="154">
        <v>0</v>
      </c>
      <c r="AL61" s="154">
        <v>0</v>
      </c>
      <c r="AM61" s="154">
        <v>0</v>
      </c>
      <c r="AN61" s="154">
        <v>0</v>
      </c>
      <c r="AO61" s="154">
        <v>0</v>
      </c>
      <c r="AP61" s="154">
        <v>0</v>
      </c>
      <c r="AQ61" s="154">
        <v>0</v>
      </c>
      <c r="AR61" s="154">
        <v>0</v>
      </c>
      <c r="AS61" s="154">
        <v>0</v>
      </c>
      <c r="AT61" s="154">
        <v>0</v>
      </c>
      <c r="AU61" s="154">
        <v>0</v>
      </c>
      <c r="AV61" s="154">
        <v>0</v>
      </c>
      <c r="AW61" s="154">
        <v>0</v>
      </c>
      <c r="AX61" s="154">
        <v>0</v>
      </c>
      <c r="AY61" s="154">
        <v>0</v>
      </c>
      <c r="AZ61" s="154">
        <v>0</v>
      </c>
      <c r="BA61" s="154">
        <v>0</v>
      </c>
      <c r="BB61" s="154">
        <v>0</v>
      </c>
      <c r="BC61" s="190">
        <v>0.2</v>
      </c>
      <c r="BD61" s="154">
        <v>0</v>
      </c>
      <c r="BE61" s="154">
        <v>0</v>
      </c>
      <c r="BF61" s="154">
        <v>0</v>
      </c>
      <c r="BG61" s="154">
        <v>0</v>
      </c>
      <c r="BH61" s="182">
        <v>0</v>
      </c>
      <c r="BI61" s="182">
        <v>0</v>
      </c>
      <c r="BJ61" s="182">
        <v>0.2</v>
      </c>
    </row>
    <row r="62" spans="1:62" s="188" customFormat="1" ht="13.9" customHeight="1">
      <c r="A62" s="178" t="s">
        <v>106</v>
      </c>
      <c r="B62" s="191" t="s">
        <v>118</v>
      </c>
      <c r="C62" s="186" t="s">
        <v>43</v>
      </c>
      <c r="D62" s="181">
        <v>793.97</v>
      </c>
      <c r="E62" s="182">
        <v>0</v>
      </c>
      <c r="F62" s="182">
        <v>0</v>
      </c>
      <c r="G62" s="154">
        <v>0</v>
      </c>
      <c r="H62" s="154">
        <v>0</v>
      </c>
      <c r="I62" s="154">
        <v>0</v>
      </c>
      <c r="J62" s="154">
        <v>0</v>
      </c>
      <c r="K62" s="154">
        <v>0</v>
      </c>
      <c r="L62" s="154">
        <v>0</v>
      </c>
      <c r="M62" s="154">
        <v>0</v>
      </c>
      <c r="N62" s="154">
        <v>0</v>
      </c>
      <c r="O62" s="154">
        <v>0</v>
      </c>
      <c r="P62" s="154">
        <v>0</v>
      </c>
      <c r="Q62" s="154">
        <v>0</v>
      </c>
      <c r="R62" s="154">
        <v>0</v>
      </c>
      <c r="S62" s="154">
        <v>0</v>
      </c>
      <c r="T62" s="154">
        <v>0</v>
      </c>
      <c r="U62" s="182">
        <v>34.919200000000046</v>
      </c>
      <c r="V62" s="154">
        <v>0</v>
      </c>
      <c r="W62" s="154">
        <v>0</v>
      </c>
      <c r="X62" s="154">
        <v>0</v>
      </c>
      <c r="Y62" s="154">
        <v>0</v>
      </c>
      <c r="Z62" s="154">
        <v>0</v>
      </c>
      <c r="AA62" s="154">
        <v>0</v>
      </c>
      <c r="AB62" s="154">
        <v>1.6299999999999999E-2</v>
      </c>
      <c r="AC62" s="154">
        <v>11.080000000000002</v>
      </c>
      <c r="AD62" s="154">
        <v>22.69</v>
      </c>
      <c r="AE62" s="154">
        <v>0.02</v>
      </c>
      <c r="AF62" s="154">
        <v>0.1</v>
      </c>
      <c r="AG62" s="154">
        <v>0</v>
      </c>
      <c r="AH62" s="154">
        <v>0</v>
      </c>
      <c r="AI62" s="154">
        <v>0</v>
      </c>
      <c r="AJ62" s="154">
        <v>0</v>
      </c>
      <c r="AK62" s="154">
        <v>22.57</v>
      </c>
      <c r="AL62" s="154">
        <v>0</v>
      </c>
      <c r="AM62" s="154">
        <v>0</v>
      </c>
      <c r="AN62" s="154">
        <v>0</v>
      </c>
      <c r="AO62" s="154">
        <v>0</v>
      </c>
      <c r="AP62" s="154">
        <v>0</v>
      </c>
      <c r="AQ62" s="154">
        <v>0</v>
      </c>
      <c r="AR62" s="154">
        <v>0</v>
      </c>
      <c r="AS62" s="154">
        <v>0</v>
      </c>
      <c r="AT62" s="154">
        <v>0</v>
      </c>
      <c r="AU62" s="154">
        <v>1.1000000000000001</v>
      </c>
      <c r="AV62" s="154">
        <v>0</v>
      </c>
      <c r="AW62" s="154">
        <v>0</v>
      </c>
      <c r="AX62" s="154">
        <v>0</v>
      </c>
      <c r="AY62" s="154">
        <v>0</v>
      </c>
      <c r="AZ62" s="154">
        <v>3.2899999999999999E-2</v>
      </c>
      <c r="BA62" s="154">
        <v>0</v>
      </c>
      <c r="BB62" s="154">
        <v>0</v>
      </c>
      <c r="BC62" s="154">
        <v>0</v>
      </c>
      <c r="BD62" s="190">
        <v>759.05079999999998</v>
      </c>
      <c r="BE62" s="154">
        <v>0</v>
      </c>
      <c r="BF62" s="154">
        <v>0</v>
      </c>
      <c r="BG62" s="154">
        <v>0</v>
      </c>
      <c r="BH62" s="182">
        <v>34.919200000000004</v>
      </c>
      <c r="BI62" s="519">
        <v>-34.919200000000004</v>
      </c>
      <c r="BJ62" s="182">
        <v>759.05079999999998</v>
      </c>
    </row>
    <row r="63" spans="1:62" s="188" customFormat="1" ht="13.9" customHeight="1">
      <c r="A63" s="196" t="s">
        <v>107</v>
      </c>
      <c r="B63" s="191" t="s">
        <v>79</v>
      </c>
      <c r="C63" s="186" t="s">
        <v>42</v>
      </c>
      <c r="D63" s="181">
        <v>0.01</v>
      </c>
      <c r="E63" s="182">
        <v>0</v>
      </c>
      <c r="F63" s="182">
        <v>0</v>
      </c>
      <c r="G63" s="154">
        <v>0</v>
      </c>
      <c r="H63" s="154">
        <v>0</v>
      </c>
      <c r="I63" s="154">
        <v>0</v>
      </c>
      <c r="J63" s="154">
        <v>0</v>
      </c>
      <c r="K63" s="154">
        <v>0</v>
      </c>
      <c r="L63" s="154">
        <v>0</v>
      </c>
      <c r="M63" s="154">
        <v>0</v>
      </c>
      <c r="N63" s="154">
        <v>0</v>
      </c>
      <c r="O63" s="154">
        <v>0</v>
      </c>
      <c r="P63" s="154">
        <v>0</v>
      </c>
      <c r="Q63" s="154">
        <v>0</v>
      </c>
      <c r="R63" s="154">
        <v>0</v>
      </c>
      <c r="S63" s="154">
        <v>0</v>
      </c>
      <c r="T63" s="154">
        <v>0</v>
      </c>
      <c r="U63" s="182">
        <v>0</v>
      </c>
      <c r="V63" s="154">
        <v>0</v>
      </c>
      <c r="W63" s="154">
        <v>0</v>
      </c>
      <c r="X63" s="154">
        <v>0</v>
      </c>
      <c r="Y63" s="154">
        <v>0</v>
      </c>
      <c r="Z63" s="154">
        <v>0</v>
      </c>
      <c r="AA63" s="154">
        <v>0</v>
      </c>
      <c r="AB63" s="154">
        <v>0</v>
      </c>
      <c r="AC63" s="154">
        <v>0</v>
      </c>
      <c r="AD63" s="154">
        <v>0</v>
      </c>
      <c r="AE63" s="154">
        <v>0</v>
      </c>
      <c r="AF63" s="154">
        <v>0</v>
      </c>
      <c r="AG63" s="154">
        <v>0</v>
      </c>
      <c r="AH63" s="154">
        <v>0</v>
      </c>
      <c r="AI63" s="154">
        <v>0</v>
      </c>
      <c r="AJ63" s="154">
        <v>0</v>
      </c>
      <c r="AK63" s="154">
        <v>0</v>
      </c>
      <c r="AL63" s="154">
        <v>0</v>
      </c>
      <c r="AM63" s="154">
        <v>0</v>
      </c>
      <c r="AN63" s="154">
        <v>0</v>
      </c>
      <c r="AO63" s="154">
        <v>0</v>
      </c>
      <c r="AP63" s="154">
        <v>0</v>
      </c>
      <c r="AQ63" s="154">
        <v>0</v>
      </c>
      <c r="AR63" s="154">
        <v>0</v>
      </c>
      <c r="AS63" s="154">
        <v>0</v>
      </c>
      <c r="AT63" s="154">
        <v>0</v>
      </c>
      <c r="AU63" s="154">
        <v>0</v>
      </c>
      <c r="AV63" s="154">
        <v>0</v>
      </c>
      <c r="AW63" s="154">
        <v>0</v>
      </c>
      <c r="AX63" s="154">
        <v>0</v>
      </c>
      <c r="AY63" s="154">
        <v>0</v>
      </c>
      <c r="AZ63" s="154">
        <v>0</v>
      </c>
      <c r="BA63" s="154">
        <v>0</v>
      </c>
      <c r="BB63" s="154">
        <v>0</v>
      </c>
      <c r="BC63" s="154">
        <v>0</v>
      </c>
      <c r="BD63" s="154">
        <v>0</v>
      </c>
      <c r="BE63" s="190">
        <v>0.01</v>
      </c>
      <c r="BF63" s="154">
        <v>0</v>
      </c>
      <c r="BG63" s="154">
        <v>0</v>
      </c>
      <c r="BH63" s="182">
        <v>0</v>
      </c>
      <c r="BI63" s="182">
        <v>0</v>
      </c>
      <c r="BJ63" s="182">
        <v>0.01</v>
      </c>
    </row>
    <row r="64" spans="1:62" s="188" customFormat="1" ht="13.9" customHeight="1">
      <c r="A64" s="178" t="s">
        <v>108</v>
      </c>
      <c r="B64" s="191" t="s">
        <v>119</v>
      </c>
      <c r="C64" s="186" t="s">
        <v>56</v>
      </c>
      <c r="D64" s="181">
        <v>0.20800000000000002</v>
      </c>
      <c r="E64" s="182">
        <v>0</v>
      </c>
      <c r="F64" s="182">
        <v>0</v>
      </c>
      <c r="G64" s="154">
        <v>0</v>
      </c>
      <c r="H64" s="154">
        <v>0</v>
      </c>
      <c r="I64" s="154">
        <v>0</v>
      </c>
      <c r="J64" s="154">
        <v>0</v>
      </c>
      <c r="K64" s="154">
        <v>0</v>
      </c>
      <c r="L64" s="154">
        <v>0</v>
      </c>
      <c r="M64" s="154">
        <v>0</v>
      </c>
      <c r="N64" s="154">
        <v>0</v>
      </c>
      <c r="O64" s="154">
        <v>0</v>
      </c>
      <c r="P64" s="154">
        <v>0</v>
      </c>
      <c r="Q64" s="154">
        <v>0</v>
      </c>
      <c r="R64" s="154">
        <v>0</v>
      </c>
      <c r="S64" s="154">
        <v>0</v>
      </c>
      <c r="T64" s="154">
        <v>0</v>
      </c>
      <c r="U64" s="182">
        <v>0</v>
      </c>
      <c r="V64" s="154">
        <v>0</v>
      </c>
      <c r="W64" s="154">
        <v>0</v>
      </c>
      <c r="X64" s="154">
        <v>0</v>
      </c>
      <c r="Y64" s="154">
        <v>0</v>
      </c>
      <c r="Z64" s="154">
        <v>0</v>
      </c>
      <c r="AA64" s="154">
        <v>0</v>
      </c>
      <c r="AB64" s="154">
        <v>0</v>
      </c>
      <c r="AC64" s="154">
        <v>0</v>
      </c>
      <c r="AD64" s="154">
        <v>0</v>
      </c>
      <c r="AE64" s="154">
        <v>0</v>
      </c>
      <c r="AF64" s="154">
        <v>0</v>
      </c>
      <c r="AG64" s="154">
        <v>0</v>
      </c>
      <c r="AH64" s="154">
        <v>0</v>
      </c>
      <c r="AI64" s="154">
        <v>0</v>
      </c>
      <c r="AJ64" s="154">
        <v>0</v>
      </c>
      <c r="AK64" s="154">
        <v>0</v>
      </c>
      <c r="AL64" s="154">
        <v>0</v>
      </c>
      <c r="AM64" s="154">
        <v>0</v>
      </c>
      <c r="AN64" s="154">
        <v>0</v>
      </c>
      <c r="AO64" s="154">
        <v>0</v>
      </c>
      <c r="AP64" s="154">
        <v>0</v>
      </c>
      <c r="AQ64" s="154">
        <v>0</v>
      </c>
      <c r="AR64" s="154">
        <v>0</v>
      </c>
      <c r="AS64" s="154">
        <v>0</v>
      </c>
      <c r="AT64" s="154">
        <v>0</v>
      </c>
      <c r="AU64" s="154">
        <v>0</v>
      </c>
      <c r="AV64" s="154">
        <v>0</v>
      </c>
      <c r="AW64" s="154">
        <v>0</v>
      </c>
      <c r="AX64" s="154">
        <v>0</v>
      </c>
      <c r="AY64" s="154">
        <v>0</v>
      </c>
      <c r="AZ64" s="154">
        <v>0</v>
      </c>
      <c r="BA64" s="154">
        <v>0</v>
      </c>
      <c r="BB64" s="154">
        <v>0</v>
      </c>
      <c r="BC64" s="154">
        <v>0</v>
      </c>
      <c r="BD64" s="154">
        <v>0</v>
      </c>
      <c r="BE64" s="154">
        <v>0</v>
      </c>
      <c r="BF64" s="190">
        <v>0.20800000000000002</v>
      </c>
      <c r="BG64" s="154">
        <v>0</v>
      </c>
      <c r="BH64" s="182">
        <v>0</v>
      </c>
      <c r="BI64" s="182">
        <v>0</v>
      </c>
      <c r="BJ64" s="182">
        <v>0.20800000000000002</v>
      </c>
    </row>
    <row r="65" spans="1:62" s="281" customFormat="1" ht="13.9" customHeight="1">
      <c r="A65" s="275">
        <v>3</v>
      </c>
      <c r="B65" s="276" t="s">
        <v>57</v>
      </c>
      <c r="C65" s="277" t="s">
        <v>83</v>
      </c>
      <c r="D65" s="278">
        <v>14862.8485</v>
      </c>
      <c r="E65" s="280">
        <v>354.56700000000001</v>
      </c>
      <c r="F65" s="280">
        <v>0</v>
      </c>
      <c r="G65" s="282">
        <v>0</v>
      </c>
      <c r="H65" s="282">
        <v>0</v>
      </c>
      <c r="I65" s="282">
        <v>0</v>
      </c>
      <c r="J65" s="282">
        <v>54.567</v>
      </c>
      <c r="K65" s="282">
        <v>0</v>
      </c>
      <c r="L65" s="282">
        <v>0</v>
      </c>
      <c r="M65" s="282">
        <v>0</v>
      </c>
      <c r="N65" s="282">
        <v>300</v>
      </c>
      <c r="O65" s="282">
        <v>0</v>
      </c>
      <c r="P65" s="282">
        <v>300</v>
      </c>
      <c r="Q65" s="282">
        <v>0</v>
      </c>
      <c r="R65" s="282">
        <v>0</v>
      </c>
      <c r="S65" s="282">
        <v>0</v>
      </c>
      <c r="T65" s="282">
        <v>0</v>
      </c>
      <c r="U65" s="280">
        <v>79.781800000000004</v>
      </c>
      <c r="V65" s="282">
        <v>1.5266</v>
      </c>
      <c r="W65" s="282">
        <v>0</v>
      </c>
      <c r="X65" s="282">
        <v>0</v>
      </c>
      <c r="Y65" s="282">
        <v>0</v>
      </c>
      <c r="Z65" s="282">
        <v>1.3425</v>
      </c>
      <c r="AA65" s="282">
        <v>0</v>
      </c>
      <c r="AB65" s="282">
        <v>30.121600000000001</v>
      </c>
      <c r="AC65" s="282">
        <v>0.72</v>
      </c>
      <c r="AD65" s="282">
        <v>44.184599999999996</v>
      </c>
      <c r="AE65" s="282">
        <v>25.86</v>
      </c>
      <c r="AF65" s="282">
        <v>0</v>
      </c>
      <c r="AG65" s="282">
        <v>0</v>
      </c>
      <c r="AH65" s="282">
        <v>0</v>
      </c>
      <c r="AI65" s="282">
        <v>0.1144</v>
      </c>
      <c r="AJ65" s="282">
        <v>0</v>
      </c>
      <c r="AK65" s="282">
        <v>18.065300000000001</v>
      </c>
      <c r="AL65" s="282">
        <v>4.4900000000000002E-2</v>
      </c>
      <c r="AM65" s="282">
        <v>0</v>
      </c>
      <c r="AN65" s="282">
        <v>0</v>
      </c>
      <c r="AO65" s="282">
        <v>0</v>
      </c>
      <c r="AP65" s="155">
        <v>0</v>
      </c>
      <c r="AQ65" s="282">
        <v>0</v>
      </c>
      <c r="AR65" s="282">
        <v>0</v>
      </c>
      <c r="AS65" s="282">
        <v>0</v>
      </c>
      <c r="AT65" s="282">
        <v>0.1</v>
      </c>
      <c r="AU65" s="282">
        <v>0.20499999999999999</v>
      </c>
      <c r="AV65" s="282">
        <v>4.0099999999999997E-2</v>
      </c>
      <c r="AW65" s="282">
        <v>0.85780000000000001</v>
      </c>
      <c r="AX65" s="282">
        <v>0.3236</v>
      </c>
      <c r="AY65" s="282">
        <v>0.46</v>
      </c>
      <c r="AZ65" s="282">
        <v>0</v>
      </c>
      <c r="BA65" s="282">
        <v>0</v>
      </c>
      <c r="BB65" s="282">
        <v>0</v>
      </c>
      <c r="BC65" s="282">
        <v>0</v>
      </c>
      <c r="BD65" s="282">
        <v>0</v>
      </c>
      <c r="BE65" s="282">
        <v>0</v>
      </c>
      <c r="BF65" s="282">
        <v>0</v>
      </c>
      <c r="BG65" s="279">
        <v>14428.4997</v>
      </c>
      <c r="BH65" s="280">
        <v>434.34879999999998</v>
      </c>
      <c r="BI65" s="521">
        <v>-434.34879999999998</v>
      </c>
      <c r="BJ65" s="280">
        <v>14428.4997</v>
      </c>
    </row>
    <row r="66" spans="1:62" s="173" customFormat="1" ht="13.9" customHeight="1">
      <c r="A66" s="587" t="s">
        <v>144</v>
      </c>
      <c r="B66" s="587"/>
      <c r="C66" s="177"/>
      <c r="D66" s="176">
        <v>899.47424000000058</v>
      </c>
      <c r="E66" s="176">
        <v>376.41933000000017</v>
      </c>
      <c r="F66" s="176">
        <v>0</v>
      </c>
      <c r="G66" s="197">
        <v>0</v>
      </c>
      <c r="H66" s="197">
        <v>0</v>
      </c>
      <c r="I66" s="197">
        <v>0</v>
      </c>
      <c r="J66" s="197">
        <v>76.008200000000215</v>
      </c>
      <c r="K66" s="197">
        <v>0.41112999999995736</v>
      </c>
      <c r="L66" s="197">
        <v>0</v>
      </c>
      <c r="M66" s="197">
        <v>0</v>
      </c>
      <c r="N66" s="176">
        <v>300</v>
      </c>
      <c r="O66" s="176">
        <v>0</v>
      </c>
      <c r="P66" s="176">
        <v>300</v>
      </c>
      <c r="Q66" s="176">
        <v>0</v>
      </c>
      <c r="R66" s="176">
        <v>0</v>
      </c>
      <c r="S66" s="176">
        <v>0</v>
      </c>
      <c r="T66" s="176">
        <v>0</v>
      </c>
      <c r="U66" s="176">
        <v>523.0549100000004</v>
      </c>
      <c r="V66" s="176">
        <v>19.265899999999998</v>
      </c>
      <c r="W66" s="176">
        <v>1.4577</v>
      </c>
      <c r="X66" s="176">
        <v>0</v>
      </c>
      <c r="Y66" s="176">
        <v>0</v>
      </c>
      <c r="Z66" s="176">
        <v>14.950599999999998</v>
      </c>
      <c r="AA66" s="176">
        <v>0</v>
      </c>
      <c r="AB66" s="176">
        <v>47.233200000000053</v>
      </c>
      <c r="AC66" s="176">
        <v>17.700000000000003</v>
      </c>
      <c r="AD66" s="176">
        <v>355.57540000000023</v>
      </c>
      <c r="AE66" s="176">
        <v>205.76600000000008</v>
      </c>
      <c r="AF66" s="176">
        <v>1.1300000000000014</v>
      </c>
      <c r="AG66" s="176">
        <v>0.33999999999999997</v>
      </c>
      <c r="AH66" s="176">
        <v>5.13</v>
      </c>
      <c r="AI66" s="176">
        <v>1.9367000000000019</v>
      </c>
      <c r="AJ66" s="176">
        <v>3.8839999999999999</v>
      </c>
      <c r="AK66" s="176">
        <v>126.30610000000013</v>
      </c>
      <c r="AL66" s="176">
        <v>0.45469999999999994</v>
      </c>
      <c r="AM66" s="176">
        <v>0</v>
      </c>
      <c r="AN66" s="176">
        <v>0</v>
      </c>
      <c r="AO66" s="176">
        <v>5.9297000000000004</v>
      </c>
      <c r="AP66" s="154">
        <v>0</v>
      </c>
      <c r="AQ66" s="176">
        <v>3.5</v>
      </c>
      <c r="AR66" s="176">
        <v>0</v>
      </c>
      <c r="AS66" s="176">
        <v>0</v>
      </c>
      <c r="AT66" s="176">
        <v>1.1981999999999999</v>
      </c>
      <c r="AU66" s="176">
        <v>2.1350000000000002</v>
      </c>
      <c r="AV66" s="176">
        <v>1.2444999999999999</v>
      </c>
      <c r="AW66" s="176">
        <v>25.857800000000001</v>
      </c>
      <c r="AX66" s="176">
        <v>19.22317000000001</v>
      </c>
      <c r="AY66" s="176">
        <v>16.419140000000002</v>
      </c>
      <c r="AZ66" s="176">
        <v>0.53249999999999931</v>
      </c>
      <c r="BA66" s="176">
        <v>1.46</v>
      </c>
      <c r="BB66" s="176">
        <v>0</v>
      </c>
      <c r="BC66" s="176">
        <v>0</v>
      </c>
      <c r="BD66" s="176">
        <v>0</v>
      </c>
      <c r="BE66" s="176">
        <v>0</v>
      </c>
      <c r="BF66" s="176">
        <v>0</v>
      </c>
      <c r="BG66" s="176">
        <v>0</v>
      </c>
      <c r="BH66" s="176">
        <v>899.47424000000058</v>
      </c>
      <c r="BI66" s="176"/>
      <c r="BJ66" s="176"/>
    </row>
    <row r="67" spans="1:62" s="173" customFormat="1" ht="13.5" customHeight="1">
      <c r="A67" s="587" t="s">
        <v>1247</v>
      </c>
      <c r="B67" s="587"/>
      <c r="C67" s="177"/>
      <c r="D67" s="176"/>
      <c r="E67" s="176">
        <v>66794.797590000002</v>
      </c>
      <c r="F67" s="176">
        <v>3675.6695600000003</v>
      </c>
      <c r="G67" s="176">
        <v>714.58949000000007</v>
      </c>
      <c r="H67" s="176">
        <v>2960.4600700000001</v>
      </c>
      <c r="I67" s="176">
        <v>0.62</v>
      </c>
      <c r="J67" s="176">
        <v>7575.4510099999998</v>
      </c>
      <c r="K67" s="176">
        <v>1316.2921100000001</v>
      </c>
      <c r="L67" s="176">
        <v>17803.230000000003</v>
      </c>
      <c r="M67" s="176">
        <v>10769.43</v>
      </c>
      <c r="N67" s="176">
        <v>25507.965799999998</v>
      </c>
      <c r="O67" s="176">
        <v>20691.894400000001</v>
      </c>
      <c r="P67" s="176">
        <v>4286.9991999999993</v>
      </c>
      <c r="Q67" s="176">
        <v>529.07219999999995</v>
      </c>
      <c r="R67" s="176">
        <v>69.859109999999987</v>
      </c>
      <c r="S67" s="176">
        <v>0</v>
      </c>
      <c r="T67" s="176">
        <v>76.900000000000006</v>
      </c>
      <c r="U67" s="176">
        <v>4383.2507100000003</v>
      </c>
      <c r="V67" s="176">
        <v>28.985899999999997</v>
      </c>
      <c r="W67" s="176">
        <v>1.8477000000000001</v>
      </c>
      <c r="X67" s="176">
        <v>0</v>
      </c>
      <c r="Y67" s="176">
        <v>0</v>
      </c>
      <c r="Z67" s="176">
        <v>34.220599999999997</v>
      </c>
      <c r="AA67" s="176">
        <v>3.25</v>
      </c>
      <c r="AB67" s="176">
        <v>998.46320000000003</v>
      </c>
      <c r="AC67" s="176">
        <v>17.700000000000003</v>
      </c>
      <c r="AD67" s="176">
        <v>2103.3426999999997</v>
      </c>
      <c r="AE67" s="176">
        <v>931.21860000000015</v>
      </c>
      <c r="AF67" s="176">
        <v>30.759999999999998</v>
      </c>
      <c r="AG67" s="176">
        <v>1.35</v>
      </c>
      <c r="AH67" s="176">
        <v>9.4388000000000005</v>
      </c>
      <c r="AI67" s="176">
        <v>39.041699999999999</v>
      </c>
      <c r="AJ67" s="176">
        <v>8.2348999999999997</v>
      </c>
      <c r="AK67" s="176">
        <v>1036.2161000000001</v>
      </c>
      <c r="AL67" s="176">
        <v>2.2047000000000003</v>
      </c>
      <c r="AM67" s="176">
        <v>0</v>
      </c>
      <c r="AN67" s="176">
        <v>5.4499999999999993</v>
      </c>
      <c r="AO67" s="176">
        <v>8.2697000000000003</v>
      </c>
      <c r="AP67" s="154">
        <v>0</v>
      </c>
      <c r="AQ67" s="176">
        <v>26.409999999999997</v>
      </c>
      <c r="AR67" s="176">
        <v>0</v>
      </c>
      <c r="AS67" s="176">
        <v>0</v>
      </c>
      <c r="AT67" s="176">
        <v>4.7482000000000006</v>
      </c>
      <c r="AU67" s="176">
        <v>2.1350000000000002</v>
      </c>
      <c r="AV67" s="176">
        <v>8.3170000000000002</v>
      </c>
      <c r="AW67" s="176">
        <v>27.5456</v>
      </c>
      <c r="AX67" s="176">
        <v>320.05027000000001</v>
      </c>
      <c r="AY67" s="176">
        <v>62.526339999999998</v>
      </c>
      <c r="AZ67" s="176">
        <v>10.147600000000001</v>
      </c>
      <c r="BA67" s="176">
        <v>5.25</v>
      </c>
      <c r="BB67" s="176">
        <v>0</v>
      </c>
      <c r="BC67" s="176">
        <v>0.2</v>
      </c>
      <c r="BD67" s="176">
        <v>759.05079999999998</v>
      </c>
      <c r="BE67" s="176">
        <v>0.01</v>
      </c>
      <c r="BF67" s="176">
        <v>0.20800000000000002</v>
      </c>
      <c r="BG67" s="176">
        <v>14428.4997</v>
      </c>
      <c r="BH67" s="176"/>
      <c r="BI67" s="176"/>
      <c r="BJ67" s="176"/>
    </row>
    <row r="77" spans="1:62">
      <c r="E77" s="26"/>
    </row>
  </sheetData>
  <mergeCells count="11">
    <mergeCell ref="A66:B66"/>
    <mergeCell ref="A67:B67"/>
    <mergeCell ref="E5:BJ5"/>
    <mergeCell ref="A1:BF1"/>
    <mergeCell ref="A2:BF2"/>
    <mergeCell ref="A3:BF3"/>
    <mergeCell ref="A5:A6"/>
    <mergeCell ref="B5:B6"/>
    <mergeCell ref="C5:C6"/>
    <mergeCell ref="D5:D6"/>
    <mergeCell ref="BH4:BJ4"/>
  </mergeCells>
  <pageMargins left="1" right="0" top="0.25" bottom="0.2" header="0.31496062992126" footer="0.31496062992126"/>
  <pageSetup paperSize="8" scale="88"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O68"/>
  <sheetViews>
    <sheetView zoomScale="85" zoomScaleNormal="85" workbookViewId="0">
      <pane xSplit="4" ySplit="6" topLeftCell="AO7" activePane="bottomRight" state="frozen"/>
      <selection activeCell="E29" sqref="E29"/>
      <selection pane="topRight" activeCell="E29" sqref="E29"/>
      <selection pane="bottomLeft" activeCell="E29" sqref="E29"/>
      <selection pane="bottomRight" activeCell="E29" sqref="E29"/>
    </sheetView>
  </sheetViews>
  <sheetFormatPr defaultColWidth="9" defaultRowHeight="14.25"/>
  <cols>
    <col min="1" max="1" width="5.125" style="14" customWidth="1"/>
    <col min="2" max="2" width="34.875" style="14" customWidth="1"/>
    <col min="3" max="3" width="7" style="14" customWidth="1"/>
    <col min="4" max="4" width="10.75" style="149" customWidth="1"/>
    <col min="5" max="5" width="9.75" style="14" customWidth="1"/>
    <col min="6" max="6" width="9.25" style="14" customWidth="1"/>
    <col min="7" max="7" width="8.625" style="14" customWidth="1"/>
    <col min="8" max="9" width="9.75" style="14" hidden="1" customWidth="1"/>
    <col min="10" max="11" width="8.625" style="14" customWidth="1"/>
    <col min="12" max="15" width="9.75" style="14" customWidth="1"/>
    <col min="16" max="17" width="8.375" style="14" hidden="1" customWidth="1"/>
    <col min="18" max="18" width="8.375" style="14" customWidth="1"/>
    <col min="19" max="19" width="6.875" style="14" customWidth="1"/>
    <col min="20" max="21" width="9.25" style="149" customWidth="1"/>
    <col min="22" max="23" width="7" style="149" customWidth="1"/>
    <col min="24" max="25" width="6.125" style="149" customWidth="1"/>
    <col min="26" max="27" width="7" style="149" customWidth="1"/>
    <col min="28" max="28" width="7.25" style="149" customWidth="1"/>
    <col min="29" max="29" width="7" style="149" customWidth="1"/>
    <col min="30" max="31" width="8.25" style="149" customWidth="1"/>
    <col min="32" max="36" width="6.125" style="149" customWidth="1"/>
    <col min="37" max="37" width="8.25" style="149" customWidth="1"/>
    <col min="38" max="46" width="6.125" style="149" customWidth="1"/>
    <col min="47" max="47" width="6.125" style="14" customWidth="1"/>
    <col min="48" max="48" width="6.875" style="149" customWidth="1"/>
    <col min="49" max="49" width="6.5" style="149" customWidth="1"/>
    <col min="50" max="50" width="7.625" style="149" customWidth="1"/>
    <col min="51" max="51" width="6.875" style="149" customWidth="1"/>
    <col min="52" max="52" width="7" style="149" customWidth="1"/>
    <col min="53" max="53" width="6.5" style="149" customWidth="1"/>
    <col min="54" max="55" width="6.125" style="149" customWidth="1"/>
    <col min="56" max="56" width="6.875" style="14" customWidth="1"/>
    <col min="57" max="58" width="6.125" style="14" customWidth="1"/>
    <col min="59" max="59" width="9" style="14" customWidth="1"/>
    <col min="60" max="60" width="9.625" style="167" customWidth="1"/>
    <col min="61" max="61" width="9.75" style="167" customWidth="1"/>
    <col min="62" max="62" width="12.25" style="14" customWidth="1"/>
    <col min="63" max="63" width="9.125" style="136" customWidth="1"/>
    <col min="64" max="16384" width="9" style="14"/>
  </cols>
  <sheetData>
    <row r="1" spans="1:63" s="41" customFormat="1" ht="23.25" customHeight="1">
      <c r="A1" s="541" t="s">
        <v>187</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c r="AU1" s="541"/>
      <c r="AV1" s="541"/>
      <c r="AW1" s="541"/>
      <c r="AX1" s="541"/>
      <c r="AY1" s="541"/>
      <c r="AZ1" s="541"/>
      <c r="BA1" s="541"/>
      <c r="BB1" s="541"/>
      <c r="BC1" s="541"/>
      <c r="BD1" s="541"/>
      <c r="BE1" s="541"/>
      <c r="BF1" s="541"/>
      <c r="BH1" s="165"/>
      <c r="BI1" s="165"/>
    </row>
    <row r="2" spans="1:63" s="17" customFormat="1" ht="23.25" customHeight="1">
      <c r="A2" s="585" t="s">
        <v>215</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585"/>
      <c r="AW2" s="585"/>
      <c r="AX2" s="585"/>
      <c r="AY2" s="585"/>
      <c r="AZ2" s="585"/>
      <c r="BA2" s="585"/>
      <c r="BB2" s="585"/>
      <c r="BC2" s="585"/>
      <c r="BD2" s="585"/>
      <c r="BE2" s="585"/>
      <c r="BF2" s="585"/>
      <c r="BH2" s="109"/>
      <c r="BI2" s="109"/>
    </row>
    <row r="3" spans="1:63" s="18" customFormat="1" ht="23.25" customHeight="1">
      <c r="A3" s="547" t="s">
        <v>217</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H3" s="166"/>
      <c r="BI3" s="166"/>
    </row>
    <row r="4" spans="1:63" s="157" customFormat="1" ht="15">
      <c r="A4" s="545"/>
      <c r="B4" s="545" t="s">
        <v>296</v>
      </c>
      <c r="C4" s="545" t="s">
        <v>181</v>
      </c>
      <c r="D4" s="545" t="s">
        <v>206</v>
      </c>
      <c r="E4" s="591" t="s">
        <v>141</v>
      </c>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591"/>
      <c r="BD4" s="591"/>
      <c r="BE4" s="591"/>
      <c r="BF4" s="591"/>
      <c r="BG4" s="591"/>
      <c r="BH4" s="591"/>
      <c r="BI4" s="591"/>
      <c r="BJ4" s="591"/>
      <c r="BK4" s="156"/>
    </row>
    <row r="5" spans="1:63" s="158" customFormat="1" ht="32.450000000000003" customHeight="1">
      <c r="A5" s="545"/>
      <c r="B5" s="545"/>
      <c r="C5" s="545"/>
      <c r="D5" s="545"/>
      <c r="E5" s="145" t="s">
        <v>4</v>
      </c>
      <c r="F5" s="145" t="s">
        <v>5</v>
      </c>
      <c r="G5" s="145" t="s">
        <v>7</v>
      </c>
      <c r="H5" s="145" t="s">
        <v>8</v>
      </c>
      <c r="I5" s="145" t="s">
        <v>10</v>
      </c>
      <c r="J5" s="145" t="s">
        <v>12</v>
      </c>
      <c r="K5" s="145" t="s">
        <v>14</v>
      </c>
      <c r="L5" s="145" t="s">
        <v>16</v>
      </c>
      <c r="M5" s="145" t="s">
        <v>17</v>
      </c>
      <c r="N5" s="145" t="s">
        <v>18</v>
      </c>
      <c r="O5" s="145" t="s">
        <v>209</v>
      </c>
      <c r="P5" s="145" t="s">
        <v>210</v>
      </c>
      <c r="Q5" s="145" t="s">
        <v>211</v>
      </c>
      <c r="R5" s="145" t="s">
        <v>19</v>
      </c>
      <c r="S5" s="145" t="s">
        <v>20</v>
      </c>
      <c r="T5" s="145" t="s">
        <v>21</v>
      </c>
      <c r="U5" s="145" t="s">
        <v>23</v>
      </c>
      <c r="V5" s="145" t="s">
        <v>27</v>
      </c>
      <c r="W5" s="145" t="s">
        <v>29</v>
      </c>
      <c r="X5" s="145" t="s">
        <v>31</v>
      </c>
      <c r="Y5" s="145" t="s">
        <v>95</v>
      </c>
      <c r="Z5" s="145" t="s">
        <v>96</v>
      </c>
      <c r="AA5" s="145" t="s">
        <v>33</v>
      </c>
      <c r="AB5" s="145" t="s">
        <v>36</v>
      </c>
      <c r="AC5" s="145" t="s">
        <v>35</v>
      </c>
      <c r="AD5" s="145" t="s">
        <v>44</v>
      </c>
      <c r="AE5" s="145" t="s">
        <v>45</v>
      </c>
      <c r="AF5" s="145" t="s">
        <v>46</v>
      </c>
      <c r="AG5" s="145" t="s">
        <v>49</v>
      </c>
      <c r="AH5" s="145" t="s">
        <v>50</v>
      </c>
      <c r="AI5" s="145" t="s">
        <v>51</v>
      </c>
      <c r="AJ5" s="145" t="s">
        <v>52</v>
      </c>
      <c r="AK5" s="145" t="s">
        <v>47</v>
      </c>
      <c r="AL5" s="145" t="s">
        <v>48</v>
      </c>
      <c r="AM5" s="145" t="s">
        <v>221</v>
      </c>
      <c r="AN5" s="145" t="s">
        <v>37</v>
      </c>
      <c r="AO5" s="145" t="s">
        <v>38</v>
      </c>
      <c r="AP5" s="145" t="s">
        <v>39</v>
      </c>
      <c r="AQ5" s="145" t="s">
        <v>41</v>
      </c>
      <c r="AR5" s="145" t="s">
        <v>53</v>
      </c>
      <c r="AS5" s="145" t="s">
        <v>54</v>
      </c>
      <c r="AT5" s="145" t="s">
        <v>55</v>
      </c>
      <c r="AU5" s="145" t="s">
        <v>59</v>
      </c>
      <c r="AV5" s="145" t="s">
        <v>115</v>
      </c>
      <c r="AW5" s="145" t="s">
        <v>116</v>
      </c>
      <c r="AX5" s="145" t="s">
        <v>60</v>
      </c>
      <c r="AY5" s="145" t="s">
        <v>58</v>
      </c>
      <c r="AZ5" s="145" t="s">
        <v>25</v>
      </c>
      <c r="BA5" s="145" t="s">
        <v>101</v>
      </c>
      <c r="BB5" s="145" t="s">
        <v>113</v>
      </c>
      <c r="BC5" s="145" t="s">
        <v>40</v>
      </c>
      <c r="BD5" s="145" t="s">
        <v>43</v>
      </c>
      <c r="BE5" s="145" t="s">
        <v>42</v>
      </c>
      <c r="BF5" s="145" t="s">
        <v>56</v>
      </c>
      <c r="BG5" s="145" t="s">
        <v>83</v>
      </c>
      <c r="BH5" s="35" t="s">
        <v>142</v>
      </c>
      <c r="BI5" s="35" t="s">
        <v>143</v>
      </c>
      <c r="BJ5" s="145" t="s">
        <v>237</v>
      </c>
      <c r="BK5" s="156"/>
    </row>
    <row r="6" spans="1:63" s="157" customFormat="1" ht="16.149999999999999" customHeight="1">
      <c r="A6" s="145"/>
      <c r="B6" s="24" t="s">
        <v>185</v>
      </c>
      <c r="C6" s="145"/>
      <c r="D6" s="35">
        <v>85606.547999999995</v>
      </c>
      <c r="E6" s="36">
        <v>66526.265600000013</v>
      </c>
      <c r="F6" s="36">
        <v>3604.2833000000005</v>
      </c>
      <c r="G6" s="36">
        <v>667.5082000000001</v>
      </c>
      <c r="H6" s="36">
        <v>2936.1551000000004</v>
      </c>
      <c r="I6" s="36">
        <v>0.62</v>
      </c>
      <c r="J6" s="36">
        <v>7411.3117999999986</v>
      </c>
      <c r="K6" s="36">
        <v>1316.0287000000001</v>
      </c>
      <c r="L6" s="36">
        <v>17760.613100000002</v>
      </c>
      <c r="M6" s="36">
        <v>10768.5484</v>
      </c>
      <c r="N6" s="36">
        <v>25456.701500000003</v>
      </c>
      <c r="O6" s="36">
        <v>20771.940700000003</v>
      </c>
      <c r="P6" s="36">
        <v>4152.6873999999998</v>
      </c>
      <c r="Q6" s="36">
        <v>532.07339999999999</v>
      </c>
      <c r="R6" s="36">
        <v>68.118399999999994</v>
      </c>
      <c r="S6" s="36">
        <v>0</v>
      </c>
      <c r="T6" s="36">
        <v>140.66040000000001</v>
      </c>
      <c r="U6" s="36">
        <v>4451.1202999999996</v>
      </c>
      <c r="V6" s="36">
        <v>71.393200000000007</v>
      </c>
      <c r="W6" s="36">
        <v>1.1052999999999999</v>
      </c>
      <c r="X6" s="36">
        <v>0</v>
      </c>
      <c r="Y6" s="36">
        <v>0</v>
      </c>
      <c r="Z6" s="36">
        <v>8.6524000000000001</v>
      </c>
      <c r="AA6" s="36">
        <v>7.9399999999999995</v>
      </c>
      <c r="AB6" s="36">
        <v>989.66159999999991</v>
      </c>
      <c r="AC6" s="36">
        <v>4.67</v>
      </c>
      <c r="AD6" s="36">
        <v>1966.0149000000001</v>
      </c>
      <c r="AE6" s="36">
        <v>805.37509999999997</v>
      </c>
      <c r="AF6" s="36">
        <v>29.116299999999995</v>
      </c>
      <c r="AG6" s="36">
        <v>2.4990000000000001</v>
      </c>
      <c r="AH6" s="36">
        <v>4.9228000000000014</v>
      </c>
      <c r="AI6" s="36">
        <v>40.718599999999995</v>
      </c>
      <c r="AJ6" s="36">
        <v>10.688499999999999</v>
      </c>
      <c r="AK6" s="36">
        <v>1003.8523999999998</v>
      </c>
      <c r="AL6" s="36">
        <v>1.7174000000000005</v>
      </c>
      <c r="AM6" s="36">
        <v>0</v>
      </c>
      <c r="AN6" s="36">
        <v>1.25</v>
      </c>
      <c r="AO6" s="36">
        <v>15.2075</v>
      </c>
      <c r="AP6" s="36">
        <v>0</v>
      </c>
      <c r="AQ6" s="36">
        <v>45.872499999999995</v>
      </c>
      <c r="AR6" s="36">
        <v>0</v>
      </c>
      <c r="AS6" s="36">
        <v>0</v>
      </c>
      <c r="AT6" s="36">
        <v>4.7948000000000004</v>
      </c>
      <c r="AU6" s="36">
        <v>0</v>
      </c>
      <c r="AV6" s="36">
        <v>10.914200000000001</v>
      </c>
      <c r="AW6" s="36">
        <v>1.6878</v>
      </c>
      <c r="AX6" s="36">
        <v>532.71379999999999</v>
      </c>
      <c r="AY6" s="36">
        <v>82.185999999999993</v>
      </c>
      <c r="AZ6" s="36">
        <v>13.746700000000001</v>
      </c>
      <c r="BA6" s="36">
        <v>1.1500000000000001</v>
      </c>
      <c r="BB6" s="36">
        <v>0</v>
      </c>
      <c r="BC6" s="36">
        <v>0.2</v>
      </c>
      <c r="BD6" s="36">
        <v>758.8664</v>
      </c>
      <c r="BE6" s="36">
        <v>0.01</v>
      </c>
      <c r="BF6" s="36">
        <v>0.20800000000000002</v>
      </c>
      <c r="BG6" s="36">
        <v>14629.162100000003</v>
      </c>
      <c r="BH6" s="36">
        <v>715.1226999999999</v>
      </c>
      <c r="BI6" s="36">
        <v>0</v>
      </c>
      <c r="BJ6" s="36">
        <v>85606.54800000001</v>
      </c>
      <c r="BK6" s="159"/>
    </row>
    <row r="7" spans="1:63" s="157" customFormat="1" ht="16.149999999999999" customHeight="1">
      <c r="A7" s="145">
        <v>1</v>
      </c>
      <c r="B7" s="8" t="s">
        <v>3</v>
      </c>
      <c r="C7" s="145" t="s">
        <v>4</v>
      </c>
      <c r="D7" s="35">
        <v>66885.25</v>
      </c>
      <c r="E7" s="168">
        <v>66407.5052</v>
      </c>
      <c r="F7" s="36">
        <v>3604.2833000000005</v>
      </c>
      <c r="G7" s="36">
        <v>667.5082000000001</v>
      </c>
      <c r="H7" s="36">
        <v>2936.1551000000004</v>
      </c>
      <c r="I7" s="36">
        <v>0.62</v>
      </c>
      <c r="J7" s="36">
        <v>7411.3117999999986</v>
      </c>
      <c r="K7" s="36">
        <v>1316.0287000000001</v>
      </c>
      <c r="L7" s="36">
        <v>17760.613100000002</v>
      </c>
      <c r="M7" s="36">
        <v>10768.5484</v>
      </c>
      <c r="N7" s="36">
        <v>25456.701500000003</v>
      </c>
      <c r="O7" s="36">
        <v>20771.940700000003</v>
      </c>
      <c r="P7" s="36">
        <v>4152.6873999999998</v>
      </c>
      <c r="Q7" s="36">
        <v>532.07339999999999</v>
      </c>
      <c r="R7" s="36">
        <v>68.118399999999994</v>
      </c>
      <c r="S7" s="36">
        <v>0</v>
      </c>
      <c r="T7" s="36">
        <v>50.598400000000005</v>
      </c>
      <c r="U7" s="36">
        <v>449.04640000000001</v>
      </c>
      <c r="V7" s="36">
        <v>52.208200000000005</v>
      </c>
      <c r="W7" s="36">
        <v>0.48380000000000001</v>
      </c>
      <c r="X7" s="36">
        <v>0</v>
      </c>
      <c r="Y7" s="36">
        <v>0</v>
      </c>
      <c r="Z7" s="36">
        <v>4.4384999999999994</v>
      </c>
      <c r="AA7" s="36">
        <v>0</v>
      </c>
      <c r="AB7" s="36">
        <v>10.2529</v>
      </c>
      <c r="AC7" s="36">
        <v>0</v>
      </c>
      <c r="AD7" s="36">
        <v>148.5213</v>
      </c>
      <c r="AE7" s="36">
        <v>63.520300000000006</v>
      </c>
      <c r="AF7" s="36">
        <v>0.25970000000000004</v>
      </c>
      <c r="AG7" s="36">
        <v>0.63180000000000003</v>
      </c>
      <c r="AH7" s="36">
        <v>0.22619999999999998</v>
      </c>
      <c r="AI7" s="36">
        <v>4.0851000000000006</v>
      </c>
      <c r="AJ7" s="36">
        <v>6.0490000000000004</v>
      </c>
      <c r="AK7" s="36">
        <v>43.67</v>
      </c>
      <c r="AL7" s="36">
        <v>0.80420000000000003</v>
      </c>
      <c r="AM7" s="36">
        <v>0</v>
      </c>
      <c r="AN7" s="36">
        <v>0</v>
      </c>
      <c r="AO7" s="36">
        <v>9.9210999999999991</v>
      </c>
      <c r="AP7" s="36">
        <v>0</v>
      </c>
      <c r="AQ7" s="36">
        <v>18.045099999999998</v>
      </c>
      <c r="AR7" s="36">
        <v>0</v>
      </c>
      <c r="AS7" s="36">
        <v>0</v>
      </c>
      <c r="AT7" s="36">
        <v>1.3088</v>
      </c>
      <c r="AU7" s="36">
        <v>0</v>
      </c>
      <c r="AV7" s="36">
        <v>4.0061</v>
      </c>
      <c r="AW7" s="36">
        <v>0</v>
      </c>
      <c r="AX7" s="36">
        <v>192.78210000000001</v>
      </c>
      <c r="AY7" s="36">
        <v>32.842599999999997</v>
      </c>
      <c r="AZ7" s="36">
        <v>3.5108999999999999</v>
      </c>
      <c r="BA7" s="36">
        <v>0</v>
      </c>
      <c r="BB7" s="36">
        <v>0</v>
      </c>
      <c r="BC7" s="36">
        <v>0</v>
      </c>
      <c r="BD7" s="36">
        <v>0</v>
      </c>
      <c r="BE7" s="36">
        <v>0</v>
      </c>
      <c r="BF7" s="36">
        <v>0</v>
      </c>
      <c r="BG7" s="36">
        <v>0</v>
      </c>
      <c r="BH7" s="36">
        <v>477.7448</v>
      </c>
      <c r="BI7" s="36">
        <v>-358.98439999999999</v>
      </c>
      <c r="BJ7" s="36">
        <v>66526.265600000013</v>
      </c>
      <c r="BK7" s="159"/>
    </row>
    <row r="8" spans="1:63" s="147" customFormat="1" ht="16.149999999999999" customHeight="1">
      <c r="A8" s="70"/>
      <c r="B8" s="10" t="s">
        <v>238</v>
      </c>
      <c r="C8" s="70"/>
      <c r="D8" s="35">
        <v>0</v>
      </c>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46"/>
    </row>
    <row r="9" spans="1:63" ht="16.149999999999999" customHeight="1">
      <c r="A9" s="143" t="s">
        <v>6</v>
      </c>
      <c r="B9" s="9" t="s">
        <v>87</v>
      </c>
      <c r="C9" s="143" t="s">
        <v>5</v>
      </c>
      <c r="D9" s="35">
        <v>3700.5200000000004</v>
      </c>
      <c r="E9" s="38">
        <v>3614.0133000000005</v>
      </c>
      <c r="F9" s="169">
        <v>3604.2833000000005</v>
      </c>
      <c r="G9" s="38">
        <v>667.5082000000001</v>
      </c>
      <c r="H9" s="38">
        <v>2936.1551000000004</v>
      </c>
      <c r="I9" s="38">
        <v>0.62</v>
      </c>
      <c r="J9" s="38">
        <v>0</v>
      </c>
      <c r="K9" s="38">
        <v>0</v>
      </c>
      <c r="L9" s="38">
        <v>0</v>
      </c>
      <c r="M9" s="38">
        <v>0</v>
      </c>
      <c r="N9" s="38">
        <v>0</v>
      </c>
      <c r="O9" s="38">
        <v>0</v>
      </c>
      <c r="P9" s="38">
        <v>0</v>
      </c>
      <c r="Q9" s="38">
        <v>0</v>
      </c>
      <c r="R9" s="38">
        <v>0</v>
      </c>
      <c r="S9" s="38">
        <v>0</v>
      </c>
      <c r="T9" s="38">
        <v>9.73</v>
      </c>
      <c r="U9" s="38">
        <v>86.506699999999995</v>
      </c>
      <c r="V9" s="38">
        <v>2.7193000000000001</v>
      </c>
      <c r="W9" s="38">
        <v>0.43380000000000002</v>
      </c>
      <c r="X9" s="38">
        <v>0</v>
      </c>
      <c r="Y9" s="38">
        <v>0</v>
      </c>
      <c r="Z9" s="38">
        <v>0</v>
      </c>
      <c r="AA9" s="38">
        <v>0</v>
      </c>
      <c r="AB9" s="38">
        <v>1.0181</v>
      </c>
      <c r="AC9" s="38">
        <v>0</v>
      </c>
      <c r="AD9" s="38">
        <v>12.2791</v>
      </c>
      <c r="AE9" s="38">
        <v>3.3845000000000001</v>
      </c>
      <c r="AF9" s="38">
        <v>0.06</v>
      </c>
      <c r="AG9" s="38">
        <v>0.53180000000000005</v>
      </c>
      <c r="AH9" s="38">
        <v>4.19E-2</v>
      </c>
      <c r="AI9" s="38">
        <v>1.1012999999999999</v>
      </c>
      <c r="AJ9" s="38">
        <v>1.8040999999999998</v>
      </c>
      <c r="AK9" s="38">
        <v>4.0765000000000002</v>
      </c>
      <c r="AL9" s="38">
        <v>9.4700000000000006E-2</v>
      </c>
      <c r="AM9" s="38">
        <v>0</v>
      </c>
      <c r="AN9" s="38">
        <v>0</v>
      </c>
      <c r="AO9" s="38">
        <v>0</v>
      </c>
      <c r="AP9" s="38">
        <v>0</v>
      </c>
      <c r="AQ9" s="38">
        <v>0.84</v>
      </c>
      <c r="AR9" s="38">
        <v>0</v>
      </c>
      <c r="AS9" s="38">
        <v>0</v>
      </c>
      <c r="AT9" s="38">
        <v>0.34429999999999999</v>
      </c>
      <c r="AU9" s="38">
        <v>0</v>
      </c>
      <c r="AV9" s="38">
        <v>0.21829999999999999</v>
      </c>
      <c r="AW9" s="38">
        <v>0</v>
      </c>
      <c r="AX9" s="38">
        <v>63.482599999999998</v>
      </c>
      <c r="AY9" s="38">
        <v>5.9154999999999998</v>
      </c>
      <c r="AZ9" s="38">
        <v>0.44000000000000006</v>
      </c>
      <c r="BA9" s="38">
        <v>0</v>
      </c>
      <c r="BB9" s="38">
        <v>0</v>
      </c>
      <c r="BC9" s="38">
        <v>0</v>
      </c>
      <c r="BD9" s="38">
        <v>0</v>
      </c>
      <c r="BE9" s="38">
        <v>0</v>
      </c>
      <c r="BF9" s="38">
        <v>0</v>
      </c>
      <c r="BG9" s="38">
        <v>0</v>
      </c>
      <c r="BH9" s="38">
        <v>96.236700000000013</v>
      </c>
      <c r="BI9" s="38">
        <v>-96.236700000000013</v>
      </c>
      <c r="BJ9" s="38">
        <v>3604.2833000000005</v>
      </c>
      <c r="BK9" s="58"/>
    </row>
    <row r="10" spans="1:63" s="149" customFormat="1" ht="16.149999999999999" customHeight="1">
      <c r="A10" s="143"/>
      <c r="B10" s="10" t="s">
        <v>239</v>
      </c>
      <c r="C10" s="143" t="s">
        <v>7</v>
      </c>
      <c r="D10" s="35">
        <v>719.80000000000007</v>
      </c>
      <c r="E10" s="38">
        <v>676.17820000000006</v>
      </c>
      <c r="F10" s="38">
        <v>667.5082000000001</v>
      </c>
      <c r="G10" s="169">
        <v>667.5082000000001</v>
      </c>
      <c r="H10" s="39">
        <v>0</v>
      </c>
      <c r="I10" s="39">
        <v>0</v>
      </c>
      <c r="J10" s="39">
        <v>0</v>
      </c>
      <c r="K10" s="39">
        <v>0</v>
      </c>
      <c r="L10" s="39">
        <v>0</v>
      </c>
      <c r="M10" s="39">
        <v>0</v>
      </c>
      <c r="N10" s="39">
        <v>0</v>
      </c>
      <c r="O10" s="39">
        <v>0</v>
      </c>
      <c r="P10" s="39">
        <v>0</v>
      </c>
      <c r="Q10" s="39">
        <v>0</v>
      </c>
      <c r="R10" s="39">
        <v>0</v>
      </c>
      <c r="S10" s="39">
        <v>0</v>
      </c>
      <c r="T10" s="39">
        <v>8.67</v>
      </c>
      <c r="U10" s="38">
        <v>43.621800000000007</v>
      </c>
      <c r="V10" s="39">
        <v>0</v>
      </c>
      <c r="W10" s="39">
        <v>0.19409999999999999</v>
      </c>
      <c r="X10" s="39">
        <v>0</v>
      </c>
      <c r="Y10" s="39">
        <v>0</v>
      </c>
      <c r="Z10" s="39">
        <v>0</v>
      </c>
      <c r="AA10" s="39">
        <v>0</v>
      </c>
      <c r="AB10" s="39">
        <v>0</v>
      </c>
      <c r="AC10" s="39">
        <v>0</v>
      </c>
      <c r="AD10" s="38">
        <v>2.3675999999999999</v>
      </c>
      <c r="AE10" s="39">
        <v>0.9000999999999999</v>
      </c>
      <c r="AF10" s="39">
        <v>0.06</v>
      </c>
      <c r="AG10" s="39">
        <v>0.18</v>
      </c>
      <c r="AH10" s="39">
        <v>0</v>
      </c>
      <c r="AI10" s="39">
        <v>0.62670000000000003</v>
      </c>
      <c r="AJ10" s="39">
        <v>0.6008</v>
      </c>
      <c r="AK10" s="39">
        <v>0</v>
      </c>
      <c r="AL10" s="39">
        <v>0</v>
      </c>
      <c r="AM10" s="39">
        <v>0</v>
      </c>
      <c r="AN10" s="39">
        <v>0</v>
      </c>
      <c r="AO10" s="39">
        <v>0</v>
      </c>
      <c r="AP10" s="39">
        <v>0</v>
      </c>
      <c r="AQ10" s="39">
        <v>0</v>
      </c>
      <c r="AR10" s="39">
        <v>0</v>
      </c>
      <c r="AS10" s="39">
        <v>0</v>
      </c>
      <c r="AT10" s="39">
        <v>0</v>
      </c>
      <c r="AU10" s="39">
        <v>0</v>
      </c>
      <c r="AV10" s="39">
        <v>0</v>
      </c>
      <c r="AW10" s="39">
        <v>0</v>
      </c>
      <c r="AX10" s="39">
        <v>37.988300000000002</v>
      </c>
      <c r="AY10" s="39">
        <v>3.0718000000000001</v>
      </c>
      <c r="AZ10" s="39">
        <v>0</v>
      </c>
      <c r="BA10" s="39">
        <v>0</v>
      </c>
      <c r="BB10" s="39">
        <v>0</v>
      </c>
      <c r="BC10" s="39">
        <v>0</v>
      </c>
      <c r="BD10" s="39">
        <v>0</v>
      </c>
      <c r="BE10" s="39">
        <v>0</v>
      </c>
      <c r="BF10" s="39">
        <v>0</v>
      </c>
      <c r="BG10" s="39">
        <v>0</v>
      </c>
      <c r="BH10" s="38">
        <v>52.291800000000009</v>
      </c>
      <c r="BI10" s="38">
        <v>-52.291800000000009</v>
      </c>
      <c r="BJ10" s="38">
        <v>667.5082000000001</v>
      </c>
      <c r="BK10" s="148"/>
    </row>
    <row r="11" spans="1:63" ht="16.149999999999999" hidden="1" customHeight="1">
      <c r="A11" s="143"/>
      <c r="B11" s="10" t="s">
        <v>139</v>
      </c>
      <c r="C11" s="143" t="s">
        <v>8</v>
      </c>
      <c r="D11" s="35">
        <v>2980.1000000000004</v>
      </c>
      <c r="E11" s="38">
        <v>2937.2151000000003</v>
      </c>
      <c r="F11" s="38">
        <v>2936.1551000000004</v>
      </c>
      <c r="G11" s="39">
        <v>0</v>
      </c>
      <c r="H11" s="38">
        <v>2936.1551000000004</v>
      </c>
      <c r="I11" s="39">
        <v>0</v>
      </c>
      <c r="J11" s="39">
        <v>0</v>
      </c>
      <c r="K11" s="39">
        <v>0</v>
      </c>
      <c r="L11" s="39">
        <v>0</v>
      </c>
      <c r="M11" s="39">
        <v>0</v>
      </c>
      <c r="N11" s="39">
        <v>0</v>
      </c>
      <c r="O11" s="39">
        <v>0</v>
      </c>
      <c r="P11" s="39">
        <v>0</v>
      </c>
      <c r="Q11" s="39">
        <v>0</v>
      </c>
      <c r="R11" s="39">
        <v>0</v>
      </c>
      <c r="S11" s="39">
        <v>0</v>
      </c>
      <c r="T11" s="39">
        <v>1.06</v>
      </c>
      <c r="U11" s="38">
        <v>42.884899999999995</v>
      </c>
      <c r="V11" s="39">
        <v>2.7193000000000001</v>
      </c>
      <c r="W11" s="39">
        <v>0.23970000000000002</v>
      </c>
      <c r="X11" s="39">
        <v>0</v>
      </c>
      <c r="Y11" s="39">
        <v>0</v>
      </c>
      <c r="Z11" s="39">
        <v>0</v>
      </c>
      <c r="AA11" s="39">
        <v>0</v>
      </c>
      <c r="AB11" s="39">
        <v>1.0181</v>
      </c>
      <c r="AC11" s="39">
        <v>0</v>
      </c>
      <c r="AD11" s="38">
        <v>9.9115000000000002</v>
      </c>
      <c r="AE11" s="39">
        <v>2.4843999999999999</v>
      </c>
      <c r="AF11" s="39">
        <v>0</v>
      </c>
      <c r="AG11" s="39">
        <v>0.3518</v>
      </c>
      <c r="AH11" s="39">
        <v>4.19E-2</v>
      </c>
      <c r="AI11" s="39">
        <v>0.47459999999999997</v>
      </c>
      <c r="AJ11" s="39">
        <v>1.2032999999999998</v>
      </c>
      <c r="AK11" s="39">
        <v>4.0765000000000002</v>
      </c>
      <c r="AL11" s="39">
        <v>9.4700000000000006E-2</v>
      </c>
      <c r="AM11" s="39">
        <v>0</v>
      </c>
      <c r="AN11" s="39">
        <v>0</v>
      </c>
      <c r="AO11" s="39">
        <v>0</v>
      </c>
      <c r="AP11" s="39">
        <v>0</v>
      </c>
      <c r="AQ11" s="39">
        <v>0.84</v>
      </c>
      <c r="AR11" s="39">
        <v>0</v>
      </c>
      <c r="AS11" s="39">
        <v>0</v>
      </c>
      <c r="AT11" s="39">
        <v>0.34429999999999999</v>
      </c>
      <c r="AU11" s="39">
        <v>0</v>
      </c>
      <c r="AV11" s="39">
        <v>0.21829999999999999</v>
      </c>
      <c r="AW11" s="39">
        <v>0</v>
      </c>
      <c r="AX11" s="39">
        <v>25.494299999999996</v>
      </c>
      <c r="AY11" s="39">
        <v>2.8437000000000001</v>
      </c>
      <c r="AZ11" s="39">
        <v>0.44000000000000006</v>
      </c>
      <c r="BA11" s="39">
        <v>0</v>
      </c>
      <c r="BB11" s="39">
        <v>0</v>
      </c>
      <c r="BC11" s="39">
        <v>0</v>
      </c>
      <c r="BD11" s="39">
        <v>0</v>
      </c>
      <c r="BE11" s="39">
        <v>0</v>
      </c>
      <c r="BF11" s="39">
        <v>0</v>
      </c>
      <c r="BG11" s="39">
        <v>0</v>
      </c>
      <c r="BH11" s="38">
        <v>43.944899999999997</v>
      </c>
      <c r="BI11" s="38">
        <v>-43.944899999999997</v>
      </c>
      <c r="BJ11" s="38">
        <v>2936.1551000000004</v>
      </c>
      <c r="BK11" s="148"/>
    </row>
    <row r="12" spans="1:63" ht="16.149999999999999" hidden="1" customHeight="1">
      <c r="A12" s="143"/>
      <c r="B12" s="10" t="s">
        <v>140</v>
      </c>
      <c r="C12" s="143" t="s">
        <v>10</v>
      </c>
      <c r="D12" s="35">
        <v>0.62</v>
      </c>
      <c r="E12" s="38">
        <v>0.62</v>
      </c>
      <c r="F12" s="38">
        <v>0.62</v>
      </c>
      <c r="G12" s="39">
        <v>0</v>
      </c>
      <c r="H12" s="39">
        <v>0</v>
      </c>
      <c r="I12" s="38">
        <v>0.62</v>
      </c>
      <c r="J12" s="39">
        <v>0</v>
      </c>
      <c r="K12" s="39">
        <v>0</v>
      </c>
      <c r="L12" s="39">
        <v>0</v>
      </c>
      <c r="M12" s="39">
        <v>0</v>
      </c>
      <c r="N12" s="39">
        <v>0</v>
      </c>
      <c r="O12" s="39">
        <v>0</v>
      </c>
      <c r="P12" s="39">
        <v>0</v>
      </c>
      <c r="Q12" s="39">
        <v>0</v>
      </c>
      <c r="R12" s="39">
        <v>0</v>
      </c>
      <c r="S12" s="39">
        <v>0</v>
      </c>
      <c r="T12" s="39">
        <v>0</v>
      </c>
      <c r="U12" s="38">
        <v>0</v>
      </c>
      <c r="V12" s="39">
        <v>0</v>
      </c>
      <c r="W12" s="39">
        <v>0</v>
      </c>
      <c r="X12" s="39">
        <v>0</v>
      </c>
      <c r="Y12" s="39">
        <v>0</v>
      </c>
      <c r="Z12" s="39">
        <v>0</v>
      </c>
      <c r="AA12" s="39">
        <v>0</v>
      </c>
      <c r="AB12" s="39">
        <v>0</v>
      </c>
      <c r="AC12" s="39">
        <v>0</v>
      </c>
      <c r="AD12" s="38">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8">
        <v>0</v>
      </c>
      <c r="BI12" s="38">
        <v>0</v>
      </c>
      <c r="BJ12" s="38">
        <v>0.62</v>
      </c>
      <c r="BK12" s="148"/>
    </row>
    <row r="13" spans="1:63" ht="16.149999999999999" customHeight="1">
      <c r="A13" s="143" t="s">
        <v>9</v>
      </c>
      <c r="B13" s="9" t="s">
        <v>91</v>
      </c>
      <c r="C13" s="143" t="s">
        <v>12</v>
      </c>
      <c r="D13" s="35">
        <v>7571.829999999999</v>
      </c>
      <c r="E13" s="38">
        <v>7428.9117999999989</v>
      </c>
      <c r="F13" s="38">
        <v>0</v>
      </c>
      <c r="G13" s="39">
        <v>0</v>
      </c>
      <c r="H13" s="39">
        <v>0</v>
      </c>
      <c r="I13" s="39">
        <v>0</v>
      </c>
      <c r="J13" s="169">
        <v>7411.3117999999986</v>
      </c>
      <c r="K13" s="39">
        <v>0</v>
      </c>
      <c r="L13" s="39">
        <v>0</v>
      </c>
      <c r="M13" s="39">
        <v>0</v>
      </c>
      <c r="N13" s="39">
        <v>0</v>
      </c>
      <c r="O13" s="39">
        <v>0</v>
      </c>
      <c r="P13" s="39">
        <v>0</v>
      </c>
      <c r="Q13" s="39">
        <v>0</v>
      </c>
      <c r="R13" s="39">
        <v>0</v>
      </c>
      <c r="S13" s="39">
        <v>0</v>
      </c>
      <c r="T13" s="39">
        <v>17.600000000000001</v>
      </c>
      <c r="U13" s="38">
        <v>142.91820000000001</v>
      </c>
      <c r="V13" s="39">
        <v>23.061199999999999</v>
      </c>
      <c r="W13" s="39">
        <v>0.05</v>
      </c>
      <c r="X13" s="39">
        <v>0</v>
      </c>
      <c r="Y13" s="39">
        <v>0</v>
      </c>
      <c r="Z13" s="39">
        <v>1.9499</v>
      </c>
      <c r="AA13" s="39">
        <v>0</v>
      </c>
      <c r="AB13" s="39">
        <v>9.2347999999999999</v>
      </c>
      <c r="AC13" s="39">
        <v>0</v>
      </c>
      <c r="AD13" s="38">
        <v>40.114899999999999</v>
      </c>
      <c r="AE13" s="39">
        <v>15.045400000000001</v>
      </c>
      <c r="AF13" s="39">
        <v>0.15400000000000003</v>
      </c>
      <c r="AG13" s="39">
        <v>0</v>
      </c>
      <c r="AH13" s="39">
        <v>0.12</v>
      </c>
      <c r="AI13" s="39">
        <v>1.6673</v>
      </c>
      <c r="AJ13" s="39">
        <v>2.7030000000000003</v>
      </c>
      <c r="AK13" s="39">
        <v>11.922499999999999</v>
      </c>
      <c r="AL13" s="39">
        <v>0.14430000000000001</v>
      </c>
      <c r="AM13" s="39">
        <v>0</v>
      </c>
      <c r="AN13" s="39">
        <v>0</v>
      </c>
      <c r="AO13" s="39">
        <v>2.6923000000000004</v>
      </c>
      <c r="AP13" s="39">
        <v>0</v>
      </c>
      <c r="AQ13" s="39">
        <v>5.1055999999999999</v>
      </c>
      <c r="AR13" s="39">
        <v>0</v>
      </c>
      <c r="AS13" s="39">
        <v>0</v>
      </c>
      <c r="AT13" s="39">
        <v>0.5605</v>
      </c>
      <c r="AU13" s="39">
        <v>0</v>
      </c>
      <c r="AV13" s="39">
        <v>2.2224999999999993</v>
      </c>
      <c r="AW13" s="39">
        <v>0</v>
      </c>
      <c r="AX13" s="39">
        <v>52.309700000000007</v>
      </c>
      <c r="AY13" s="39">
        <v>13.6594</v>
      </c>
      <c r="AZ13" s="39">
        <v>0.31580000000000003</v>
      </c>
      <c r="BA13" s="39">
        <v>0</v>
      </c>
      <c r="BB13" s="39">
        <v>0</v>
      </c>
      <c r="BC13" s="39">
        <v>0</v>
      </c>
      <c r="BD13" s="39">
        <v>0</v>
      </c>
      <c r="BE13" s="39">
        <v>0</v>
      </c>
      <c r="BF13" s="39">
        <v>0</v>
      </c>
      <c r="BG13" s="39">
        <v>0</v>
      </c>
      <c r="BH13" s="38">
        <v>160.51820000000001</v>
      </c>
      <c r="BI13" s="38">
        <v>-160.51820000000001</v>
      </c>
      <c r="BJ13" s="38">
        <v>7411.3117999999986</v>
      </c>
      <c r="BK13" s="148"/>
    </row>
    <row r="14" spans="1:63" ht="16.149999999999999" customHeight="1">
      <c r="A14" s="143" t="s">
        <v>11</v>
      </c>
      <c r="B14" s="9" t="s">
        <v>61</v>
      </c>
      <c r="C14" s="143" t="s">
        <v>14</v>
      </c>
      <c r="D14" s="35">
        <v>1343.49</v>
      </c>
      <c r="E14" s="38">
        <v>1316.7071000000001</v>
      </c>
      <c r="F14" s="38">
        <v>0</v>
      </c>
      <c r="G14" s="39">
        <v>0</v>
      </c>
      <c r="H14" s="39">
        <v>0</v>
      </c>
      <c r="I14" s="39">
        <v>0</v>
      </c>
      <c r="J14" s="39">
        <v>0</v>
      </c>
      <c r="K14" s="169">
        <v>1316.0287000000001</v>
      </c>
      <c r="L14" s="39">
        <v>0</v>
      </c>
      <c r="M14" s="39">
        <v>0</v>
      </c>
      <c r="N14" s="39">
        <v>0</v>
      </c>
      <c r="O14" s="39">
        <v>0</v>
      </c>
      <c r="P14" s="39">
        <v>0</v>
      </c>
      <c r="Q14" s="39">
        <v>0</v>
      </c>
      <c r="R14" s="39">
        <v>0</v>
      </c>
      <c r="S14" s="39">
        <v>0</v>
      </c>
      <c r="T14" s="39">
        <v>0.6784</v>
      </c>
      <c r="U14" s="38">
        <v>26.782899999999994</v>
      </c>
      <c r="V14" s="39">
        <v>0</v>
      </c>
      <c r="W14" s="39">
        <v>0</v>
      </c>
      <c r="X14" s="39">
        <v>0</v>
      </c>
      <c r="Y14" s="39">
        <v>0</v>
      </c>
      <c r="Z14" s="39">
        <v>0.69420000000000004</v>
      </c>
      <c r="AA14" s="39">
        <v>0</v>
      </c>
      <c r="AB14" s="39">
        <v>0</v>
      </c>
      <c r="AC14" s="39">
        <v>0</v>
      </c>
      <c r="AD14" s="38">
        <v>11.396099999999997</v>
      </c>
      <c r="AE14" s="39">
        <v>8.4061999999999983</v>
      </c>
      <c r="AF14" s="39">
        <v>0</v>
      </c>
      <c r="AG14" s="39">
        <v>0.1</v>
      </c>
      <c r="AH14" s="39">
        <v>6.4299999999999996E-2</v>
      </c>
      <c r="AI14" s="39">
        <v>0.90170000000000006</v>
      </c>
      <c r="AJ14" s="39">
        <v>1.0339</v>
      </c>
      <c r="AK14" s="39">
        <v>0.82000000000000006</v>
      </c>
      <c r="AL14" s="39">
        <v>7.0000000000000007E-2</v>
      </c>
      <c r="AM14" s="39">
        <v>0</v>
      </c>
      <c r="AN14" s="39">
        <v>0</v>
      </c>
      <c r="AO14" s="39">
        <v>0</v>
      </c>
      <c r="AP14" s="39">
        <v>0</v>
      </c>
      <c r="AQ14" s="39">
        <v>0</v>
      </c>
      <c r="AR14" s="39">
        <v>0</v>
      </c>
      <c r="AS14" s="39">
        <v>0</v>
      </c>
      <c r="AT14" s="39">
        <v>0</v>
      </c>
      <c r="AU14" s="39">
        <v>0</v>
      </c>
      <c r="AV14" s="39">
        <v>0.38879999999999998</v>
      </c>
      <c r="AW14" s="39">
        <v>0</v>
      </c>
      <c r="AX14" s="39">
        <v>10.623699999999999</v>
      </c>
      <c r="AY14" s="39">
        <v>3.4008999999999996</v>
      </c>
      <c r="AZ14" s="39">
        <v>0.2792</v>
      </c>
      <c r="BA14" s="39">
        <v>0</v>
      </c>
      <c r="BB14" s="39">
        <v>0</v>
      </c>
      <c r="BC14" s="39">
        <v>0</v>
      </c>
      <c r="BD14" s="39">
        <v>0</v>
      </c>
      <c r="BE14" s="39">
        <v>0</v>
      </c>
      <c r="BF14" s="39">
        <v>0</v>
      </c>
      <c r="BG14" s="39">
        <v>0</v>
      </c>
      <c r="BH14" s="38">
        <v>27.461299999999994</v>
      </c>
      <c r="BI14" s="38">
        <v>-27.461299999999994</v>
      </c>
      <c r="BJ14" s="38">
        <v>1316.0287000000001</v>
      </c>
      <c r="BK14" s="148"/>
    </row>
    <row r="15" spans="1:63" ht="16.149999999999999" customHeight="1">
      <c r="A15" s="143" t="s">
        <v>13</v>
      </c>
      <c r="B15" s="9" t="s">
        <v>62</v>
      </c>
      <c r="C15" s="143" t="s">
        <v>16</v>
      </c>
      <c r="D15" s="35">
        <v>17809.13</v>
      </c>
      <c r="E15" s="38">
        <v>17760.613100000002</v>
      </c>
      <c r="F15" s="38">
        <v>0</v>
      </c>
      <c r="G15" s="39">
        <v>0</v>
      </c>
      <c r="H15" s="39">
        <v>0</v>
      </c>
      <c r="I15" s="39">
        <v>0</v>
      </c>
      <c r="J15" s="39">
        <v>0</v>
      </c>
      <c r="K15" s="39">
        <v>0</v>
      </c>
      <c r="L15" s="169">
        <v>17760.613100000002</v>
      </c>
      <c r="M15" s="39">
        <v>0</v>
      </c>
      <c r="N15" s="39">
        <v>0</v>
      </c>
      <c r="O15" s="39">
        <v>0</v>
      </c>
      <c r="P15" s="39">
        <v>0</v>
      </c>
      <c r="Q15" s="39">
        <v>0</v>
      </c>
      <c r="R15" s="39">
        <v>0</v>
      </c>
      <c r="S15" s="39">
        <v>0</v>
      </c>
      <c r="T15" s="39">
        <v>0</v>
      </c>
      <c r="U15" s="38">
        <v>48.516900000000007</v>
      </c>
      <c r="V15" s="39">
        <v>0</v>
      </c>
      <c r="W15" s="39">
        <v>0</v>
      </c>
      <c r="X15" s="39">
        <v>0</v>
      </c>
      <c r="Y15" s="39">
        <v>0</v>
      </c>
      <c r="Z15" s="39">
        <v>0</v>
      </c>
      <c r="AA15" s="39">
        <v>0</v>
      </c>
      <c r="AB15" s="39">
        <v>0</v>
      </c>
      <c r="AC15" s="39">
        <v>0</v>
      </c>
      <c r="AD15" s="38">
        <v>38.156900000000007</v>
      </c>
      <c r="AE15" s="39">
        <v>33.148099999999999</v>
      </c>
      <c r="AF15" s="39">
        <v>0.02</v>
      </c>
      <c r="AG15" s="39">
        <v>0</v>
      </c>
      <c r="AH15" s="39">
        <v>0</v>
      </c>
      <c r="AI15" s="39">
        <v>0.28539999999999999</v>
      </c>
      <c r="AJ15" s="39">
        <v>0</v>
      </c>
      <c r="AK15" s="39">
        <v>2.851</v>
      </c>
      <c r="AL15" s="39">
        <v>0.09</v>
      </c>
      <c r="AM15" s="39">
        <v>0</v>
      </c>
      <c r="AN15" s="39">
        <v>0</v>
      </c>
      <c r="AO15" s="39">
        <v>0.76039999999999996</v>
      </c>
      <c r="AP15" s="39">
        <v>0</v>
      </c>
      <c r="AQ15" s="39">
        <v>1.002</v>
      </c>
      <c r="AR15" s="39">
        <v>0</v>
      </c>
      <c r="AS15" s="39">
        <v>0</v>
      </c>
      <c r="AT15" s="39">
        <v>0</v>
      </c>
      <c r="AU15" s="39">
        <v>0</v>
      </c>
      <c r="AV15" s="39">
        <v>0.29830000000000001</v>
      </c>
      <c r="AW15" s="39">
        <v>0</v>
      </c>
      <c r="AX15" s="39">
        <v>7.6217000000000006</v>
      </c>
      <c r="AY15" s="39">
        <v>0</v>
      </c>
      <c r="AZ15" s="39">
        <v>2.44</v>
      </c>
      <c r="BA15" s="39">
        <v>0</v>
      </c>
      <c r="BB15" s="39">
        <v>0</v>
      </c>
      <c r="BC15" s="39">
        <v>0</v>
      </c>
      <c r="BD15" s="39">
        <v>0</v>
      </c>
      <c r="BE15" s="39">
        <v>0</v>
      </c>
      <c r="BF15" s="39">
        <v>0</v>
      </c>
      <c r="BG15" s="39">
        <v>0</v>
      </c>
      <c r="BH15" s="38">
        <v>48.516900000000007</v>
      </c>
      <c r="BI15" s="38">
        <v>-48.516900000000007</v>
      </c>
      <c r="BJ15" s="38">
        <v>17760.613100000002</v>
      </c>
      <c r="BK15" s="148"/>
    </row>
    <row r="16" spans="1:63" ht="16.149999999999999" customHeight="1">
      <c r="A16" s="143" t="s">
        <v>15</v>
      </c>
      <c r="B16" s="9" t="s">
        <v>63</v>
      </c>
      <c r="C16" s="143" t="s">
        <v>17</v>
      </c>
      <c r="D16" s="35">
        <v>10771.57</v>
      </c>
      <c r="E16" s="38">
        <v>10768.5484</v>
      </c>
      <c r="F16" s="38">
        <v>0</v>
      </c>
      <c r="G16" s="39">
        <v>0</v>
      </c>
      <c r="H16" s="39">
        <v>0</v>
      </c>
      <c r="I16" s="39">
        <v>0</v>
      </c>
      <c r="J16" s="39">
        <v>0</v>
      </c>
      <c r="K16" s="39">
        <v>0</v>
      </c>
      <c r="L16" s="39">
        <v>0</v>
      </c>
      <c r="M16" s="169">
        <v>10768.5484</v>
      </c>
      <c r="N16" s="39">
        <v>0</v>
      </c>
      <c r="O16" s="39">
        <v>0</v>
      </c>
      <c r="P16" s="39">
        <v>0</v>
      </c>
      <c r="Q16" s="39">
        <v>0</v>
      </c>
      <c r="R16" s="39">
        <v>0</v>
      </c>
      <c r="S16" s="39">
        <v>0</v>
      </c>
      <c r="T16" s="39">
        <v>0</v>
      </c>
      <c r="U16" s="38">
        <v>3.0216000000000003</v>
      </c>
      <c r="V16" s="39">
        <v>0</v>
      </c>
      <c r="W16" s="39">
        <v>0</v>
      </c>
      <c r="X16" s="39">
        <v>0</v>
      </c>
      <c r="Y16" s="39">
        <v>0</v>
      </c>
      <c r="Z16" s="39">
        <v>0</v>
      </c>
      <c r="AA16" s="39">
        <v>0</v>
      </c>
      <c r="AB16" s="39">
        <v>0</v>
      </c>
      <c r="AC16" s="39">
        <v>0</v>
      </c>
      <c r="AD16" s="38">
        <v>1.2157</v>
      </c>
      <c r="AE16" s="39">
        <v>0.84</v>
      </c>
      <c r="AF16" s="39">
        <v>2.5700000000000001E-2</v>
      </c>
      <c r="AG16" s="39">
        <v>0</v>
      </c>
      <c r="AH16" s="39">
        <v>0</v>
      </c>
      <c r="AI16" s="39">
        <v>0</v>
      </c>
      <c r="AJ16" s="39">
        <v>0</v>
      </c>
      <c r="AK16" s="39">
        <v>0</v>
      </c>
      <c r="AL16" s="39">
        <v>0</v>
      </c>
      <c r="AM16" s="39">
        <v>0</v>
      </c>
      <c r="AN16" s="39">
        <v>0</v>
      </c>
      <c r="AO16" s="39">
        <v>0</v>
      </c>
      <c r="AP16" s="39">
        <v>0</v>
      </c>
      <c r="AQ16" s="39">
        <v>0.35</v>
      </c>
      <c r="AR16" s="39">
        <v>0</v>
      </c>
      <c r="AS16" s="39">
        <v>0</v>
      </c>
      <c r="AT16" s="39">
        <v>0</v>
      </c>
      <c r="AU16" s="39">
        <v>0</v>
      </c>
      <c r="AV16" s="39">
        <v>0</v>
      </c>
      <c r="AW16" s="39">
        <v>0</v>
      </c>
      <c r="AX16" s="39">
        <v>1.8059000000000001</v>
      </c>
      <c r="AY16" s="39">
        <v>0</v>
      </c>
      <c r="AZ16" s="39">
        <v>0</v>
      </c>
      <c r="BA16" s="39">
        <v>0</v>
      </c>
      <c r="BB16" s="39">
        <v>0</v>
      </c>
      <c r="BC16" s="39">
        <v>0</v>
      </c>
      <c r="BD16" s="39">
        <v>0</v>
      </c>
      <c r="BE16" s="39">
        <v>0</v>
      </c>
      <c r="BF16" s="39">
        <v>0</v>
      </c>
      <c r="BG16" s="39">
        <v>0</v>
      </c>
      <c r="BH16" s="38">
        <v>3.0216000000000003</v>
      </c>
      <c r="BI16" s="38">
        <v>-3.0216000000000003</v>
      </c>
      <c r="BJ16" s="38">
        <v>10768.5484</v>
      </c>
      <c r="BK16" s="148"/>
    </row>
    <row r="17" spans="1:63" ht="16.149999999999999" customHeight="1">
      <c r="A17" s="143" t="s">
        <v>65</v>
      </c>
      <c r="B17" s="9" t="s">
        <v>64</v>
      </c>
      <c r="C17" s="143" t="s">
        <v>18</v>
      </c>
      <c r="D17" s="35">
        <v>25595.75</v>
      </c>
      <c r="E17" s="38">
        <v>25457.201500000003</v>
      </c>
      <c r="F17" s="39">
        <v>0</v>
      </c>
      <c r="G17" s="39">
        <v>0</v>
      </c>
      <c r="H17" s="39">
        <v>0</v>
      </c>
      <c r="I17" s="39">
        <v>0</v>
      </c>
      <c r="J17" s="39">
        <v>0</v>
      </c>
      <c r="K17" s="39">
        <v>0</v>
      </c>
      <c r="L17" s="39">
        <v>0</v>
      </c>
      <c r="M17" s="39">
        <v>0</v>
      </c>
      <c r="N17" s="170">
        <v>25456.701499999999</v>
      </c>
      <c r="O17" s="39">
        <v>20771.940700000003</v>
      </c>
      <c r="P17" s="39">
        <v>4152.6873999999998</v>
      </c>
      <c r="Q17" s="39">
        <v>532.07339999999999</v>
      </c>
      <c r="R17" s="39">
        <v>0</v>
      </c>
      <c r="S17" s="39">
        <v>0</v>
      </c>
      <c r="T17" s="39">
        <v>0.5</v>
      </c>
      <c r="U17" s="39">
        <v>138.54849999999999</v>
      </c>
      <c r="V17" s="39">
        <v>26.427700000000002</v>
      </c>
      <c r="W17" s="39">
        <v>0</v>
      </c>
      <c r="X17" s="39">
        <v>0</v>
      </c>
      <c r="Y17" s="39">
        <v>0</v>
      </c>
      <c r="Z17" s="39">
        <v>1.7944</v>
      </c>
      <c r="AA17" s="39">
        <v>0</v>
      </c>
      <c r="AB17" s="39">
        <v>0</v>
      </c>
      <c r="AC17" s="39">
        <v>0</v>
      </c>
      <c r="AD17" s="39">
        <v>45.2986</v>
      </c>
      <c r="AE17" s="39">
        <v>2.6961000000000004</v>
      </c>
      <c r="AF17" s="39">
        <v>0</v>
      </c>
      <c r="AG17" s="39">
        <v>0</v>
      </c>
      <c r="AH17" s="39">
        <v>0</v>
      </c>
      <c r="AI17" s="39">
        <v>0.12940000000000002</v>
      </c>
      <c r="AJ17" s="39">
        <v>0.47800000000000004</v>
      </c>
      <c r="AK17" s="39">
        <v>23.97</v>
      </c>
      <c r="AL17" s="39">
        <v>0.4052</v>
      </c>
      <c r="AM17" s="39">
        <v>0</v>
      </c>
      <c r="AN17" s="39">
        <v>0</v>
      </c>
      <c r="AO17" s="39">
        <v>6.4683999999999999</v>
      </c>
      <c r="AP17" s="39">
        <v>0</v>
      </c>
      <c r="AQ17" s="39">
        <v>10.747499999999999</v>
      </c>
      <c r="AR17" s="39">
        <v>0</v>
      </c>
      <c r="AS17" s="39">
        <v>0</v>
      </c>
      <c r="AT17" s="39">
        <v>0.40399999999999997</v>
      </c>
      <c r="AU17" s="39">
        <v>0</v>
      </c>
      <c r="AV17" s="39">
        <v>0.87820000000000009</v>
      </c>
      <c r="AW17" s="39">
        <v>0</v>
      </c>
      <c r="AX17" s="39">
        <v>54.988100000000003</v>
      </c>
      <c r="AY17" s="39">
        <v>9.1256000000000004</v>
      </c>
      <c r="AZ17" s="39">
        <v>3.5900000000000001E-2</v>
      </c>
      <c r="BA17" s="39">
        <v>0</v>
      </c>
      <c r="BB17" s="39">
        <v>0</v>
      </c>
      <c r="BC17" s="39">
        <v>0</v>
      </c>
      <c r="BD17" s="39">
        <v>0</v>
      </c>
      <c r="BE17" s="39">
        <v>0</v>
      </c>
      <c r="BF17" s="39">
        <v>0</v>
      </c>
      <c r="BG17" s="39">
        <v>0</v>
      </c>
      <c r="BH17" s="38">
        <v>139.04849999999999</v>
      </c>
      <c r="BI17" s="38">
        <v>-139.04849999999999</v>
      </c>
      <c r="BJ17" s="38">
        <v>25456.701500000003</v>
      </c>
      <c r="BK17" s="58"/>
    </row>
    <row r="18" spans="1:63" ht="27.6" customHeight="1">
      <c r="A18" s="143"/>
      <c r="B18" s="56" t="s">
        <v>240</v>
      </c>
      <c r="C18" s="57" t="s">
        <v>209</v>
      </c>
      <c r="D18" s="35">
        <v>20878.580000000002</v>
      </c>
      <c r="E18" s="38">
        <v>20772.440700000003</v>
      </c>
      <c r="F18" s="38">
        <v>0</v>
      </c>
      <c r="G18" s="39">
        <v>0</v>
      </c>
      <c r="H18" s="39">
        <v>0</v>
      </c>
      <c r="I18" s="39">
        <v>0</v>
      </c>
      <c r="J18" s="39">
        <v>0</v>
      </c>
      <c r="K18" s="39">
        <v>0</v>
      </c>
      <c r="L18" s="39">
        <v>0</v>
      </c>
      <c r="M18" s="39">
        <v>0</v>
      </c>
      <c r="N18" s="39">
        <v>20771.940700000003</v>
      </c>
      <c r="O18" s="170">
        <v>20771.940700000003</v>
      </c>
      <c r="P18" s="39">
        <v>0</v>
      </c>
      <c r="Q18" s="39">
        <v>0</v>
      </c>
      <c r="R18" s="39">
        <v>0</v>
      </c>
      <c r="S18" s="39">
        <v>0</v>
      </c>
      <c r="T18" s="39">
        <v>0.5</v>
      </c>
      <c r="U18" s="38">
        <v>106.13930000000001</v>
      </c>
      <c r="V18" s="39">
        <v>17.482199999999999</v>
      </c>
      <c r="W18" s="39">
        <v>0</v>
      </c>
      <c r="X18" s="39">
        <v>0</v>
      </c>
      <c r="Y18" s="39">
        <v>0</v>
      </c>
      <c r="Z18" s="39">
        <v>1.3499000000000001</v>
      </c>
      <c r="AA18" s="39">
        <v>0</v>
      </c>
      <c r="AB18" s="39">
        <v>0</v>
      </c>
      <c r="AC18" s="39">
        <v>0</v>
      </c>
      <c r="AD18" s="38">
        <v>36.558900000000001</v>
      </c>
      <c r="AE18" s="39">
        <v>1.7165000000000001</v>
      </c>
      <c r="AF18" s="39">
        <v>0</v>
      </c>
      <c r="AG18" s="39">
        <v>0</v>
      </c>
      <c r="AH18" s="39">
        <v>0</v>
      </c>
      <c r="AI18" s="39">
        <v>6.7400000000000002E-2</v>
      </c>
      <c r="AJ18" s="39">
        <v>4.87E-2</v>
      </c>
      <c r="AK18" s="39">
        <v>23.97</v>
      </c>
      <c r="AL18" s="39">
        <v>0.4052</v>
      </c>
      <c r="AM18" s="39">
        <v>0</v>
      </c>
      <c r="AN18" s="39">
        <v>0</v>
      </c>
      <c r="AO18" s="39">
        <v>4.0762999999999998</v>
      </c>
      <c r="AP18" s="39">
        <v>0</v>
      </c>
      <c r="AQ18" s="39">
        <v>5.8708</v>
      </c>
      <c r="AR18" s="39">
        <v>0</v>
      </c>
      <c r="AS18" s="39">
        <v>0</v>
      </c>
      <c r="AT18" s="39">
        <v>0.40399999999999997</v>
      </c>
      <c r="AU18" s="39">
        <v>0</v>
      </c>
      <c r="AV18" s="39">
        <v>0.72720000000000007</v>
      </c>
      <c r="AW18" s="39">
        <v>0</v>
      </c>
      <c r="AX18" s="39">
        <v>43.075600000000001</v>
      </c>
      <c r="AY18" s="39">
        <v>6.9096000000000002</v>
      </c>
      <c r="AZ18" s="39">
        <v>3.5900000000000001E-2</v>
      </c>
      <c r="BA18" s="39">
        <v>0</v>
      </c>
      <c r="BB18" s="39">
        <v>0</v>
      </c>
      <c r="BC18" s="39">
        <v>0</v>
      </c>
      <c r="BD18" s="39">
        <v>0</v>
      </c>
      <c r="BE18" s="39">
        <v>0</v>
      </c>
      <c r="BF18" s="39">
        <v>0</v>
      </c>
      <c r="BG18" s="39">
        <v>0</v>
      </c>
      <c r="BH18" s="38">
        <v>106.63930000000001</v>
      </c>
      <c r="BI18" s="38">
        <v>-106.63930000000001</v>
      </c>
      <c r="BJ18" s="38">
        <v>20771.940700000003</v>
      </c>
      <c r="BK18" s="58"/>
    </row>
    <row r="19" spans="1:63" ht="4.9000000000000004" hidden="1" customHeight="1">
      <c r="A19" s="143"/>
      <c r="B19" s="56" t="s">
        <v>218</v>
      </c>
      <c r="C19" s="57" t="s">
        <v>210</v>
      </c>
      <c r="D19" s="35">
        <v>4181.99</v>
      </c>
      <c r="E19" s="38">
        <v>4152.6873999999998</v>
      </c>
      <c r="F19" s="38">
        <v>0</v>
      </c>
      <c r="G19" s="39">
        <v>0</v>
      </c>
      <c r="H19" s="39">
        <v>0</v>
      </c>
      <c r="I19" s="39">
        <v>0</v>
      </c>
      <c r="J19" s="39">
        <v>0</v>
      </c>
      <c r="K19" s="39">
        <v>0</v>
      </c>
      <c r="L19" s="39">
        <v>0</v>
      </c>
      <c r="M19" s="39">
        <v>0</v>
      </c>
      <c r="N19" s="39">
        <v>4152.6873999999998</v>
      </c>
      <c r="O19" s="39">
        <v>0</v>
      </c>
      <c r="P19" s="39">
        <v>4152.6873999999998</v>
      </c>
      <c r="Q19" s="39">
        <v>0</v>
      </c>
      <c r="R19" s="39">
        <v>0</v>
      </c>
      <c r="S19" s="39">
        <v>0</v>
      </c>
      <c r="T19" s="39">
        <v>0</v>
      </c>
      <c r="U19" s="38">
        <v>29.302599999999998</v>
      </c>
      <c r="V19" s="39">
        <v>8.9455000000000009</v>
      </c>
      <c r="W19" s="39">
        <v>0</v>
      </c>
      <c r="X19" s="39">
        <v>0</v>
      </c>
      <c r="Y19" s="39">
        <v>0</v>
      </c>
      <c r="Z19" s="39">
        <v>0.44450000000000001</v>
      </c>
      <c r="AA19" s="39">
        <v>0</v>
      </c>
      <c r="AB19" s="39">
        <v>0</v>
      </c>
      <c r="AC19" s="39">
        <v>0</v>
      </c>
      <c r="AD19" s="38">
        <v>8.7396999999999991</v>
      </c>
      <c r="AE19" s="39">
        <v>0.97960000000000003</v>
      </c>
      <c r="AF19" s="39">
        <v>0</v>
      </c>
      <c r="AG19" s="39">
        <v>0</v>
      </c>
      <c r="AH19" s="39">
        <v>0</v>
      </c>
      <c r="AI19" s="39">
        <v>6.2E-2</v>
      </c>
      <c r="AJ19" s="39">
        <v>0.42930000000000001</v>
      </c>
      <c r="AK19" s="39">
        <v>0</v>
      </c>
      <c r="AL19" s="39">
        <v>0</v>
      </c>
      <c r="AM19" s="39">
        <v>0</v>
      </c>
      <c r="AN19" s="39">
        <v>0</v>
      </c>
      <c r="AO19" s="39">
        <v>2.3921000000000001</v>
      </c>
      <c r="AP19" s="39">
        <v>0</v>
      </c>
      <c r="AQ19" s="39">
        <v>4.8766999999999996</v>
      </c>
      <c r="AR19" s="39">
        <v>0</v>
      </c>
      <c r="AS19" s="39">
        <v>0</v>
      </c>
      <c r="AT19" s="39">
        <v>0</v>
      </c>
      <c r="AU19" s="39">
        <v>0</v>
      </c>
      <c r="AV19" s="39">
        <v>0.151</v>
      </c>
      <c r="AW19" s="39">
        <v>0</v>
      </c>
      <c r="AX19" s="39">
        <v>8.8058999999999994</v>
      </c>
      <c r="AY19" s="39">
        <v>2.2160000000000002</v>
      </c>
      <c r="AZ19" s="39">
        <v>0</v>
      </c>
      <c r="BA19" s="39">
        <v>0</v>
      </c>
      <c r="BB19" s="39">
        <v>0</v>
      </c>
      <c r="BC19" s="39">
        <v>0</v>
      </c>
      <c r="BD19" s="39">
        <v>0</v>
      </c>
      <c r="BE19" s="39">
        <v>0</v>
      </c>
      <c r="BF19" s="39">
        <v>0</v>
      </c>
      <c r="BG19" s="39">
        <v>0</v>
      </c>
      <c r="BH19" s="38">
        <v>29.302599999999998</v>
      </c>
      <c r="BI19" s="38">
        <v>-29.302599999999998</v>
      </c>
      <c r="BJ19" s="38">
        <v>4152.6873999999998</v>
      </c>
      <c r="BK19" s="58"/>
    </row>
    <row r="20" spans="1:63" ht="4.9000000000000004" hidden="1" customHeight="1">
      <c r="A20" s="143"/>
      <c r="B20" s="56" t="s">
        <v>219</v>
      </c>
      <c r="C20" s="57" t="s">
        <v>211</v>
      </c>
      <c r="D20" s="35">
        <v>535.17999999999995</v>
      </c>
      <c r="E20" s="38">
        <v>532.07339999999999</v>
      </c>
      <c r="F20" s="38">
        <v>0</v>
      </c>
      <c r="G20" s="39">
        <v>0</v>
      </c>
      <c r="H20" s="39">
        <v>0</v>
      </c>
      <c r="I20" s="39">
        <v>0</v>
      </c>
      <c r="J20" s="39">
        <v>0</v>
      </c>
      <c r="K20" s="39">
        <v>0</v>
      </c>
      <c r="L20" s="39">
        <v>0</v>
      </c>
      <c r="M20" s="39">
        <v>0</v>
      </c>
      <c r="N20" s="39">
        <v>532.07339999999999</v>
      </c>
      <c r="O20" s="39">
        <v>0</v>
      </c>
      <c r="P20" s="39">
        <v>0</v>
      </c>
      <c r="Q20" s="39">
        <v>532.07339999999999</v>
      </c>
      <c r="R20" s="39">
        <v>0</v>
      </c>
      <c r="S20" s="39">
        <v>0</v>
      </c>
      <c r="T20" s="39">
        <v>0</v>
      </c>
      <c r="U20" s="38">
        <v>3.1066000000000003</v>
      </c>
      <c r="V20" s="39">
        <v>0</v>
      </c>
      <c r="W20" s="39">
        <v>0</v>
      </c>
      <c r="X20" s="39">
        <v>0</v>
      </c>
      <c r="Y20" s="39">
        <v>0</v>
      </c>
      <c r="Z20" s="39">
        <v>0</v>
      </c>
      <c r="AA20" s="39">
        <v>0</v>
      </c>
      <c r="AB20" s="39">
        <v>0</v>
      </c>
      <c r="AC20" s="39">
        <v>0</v>
      </c>
      <c r="AD20" s="38">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3.1066000000000003</v>
      </c>
      <c r="AY20" s="39">
        <v>0</v>
      </c>
      <c r="AZ20" s="39">
        <v>0</v>
      </c>
      <c r="BA20" s="39">
        <v>0</v>
      </c>
      <c r="BB20" s="39">
        <v>0</v>
      </c>
      <c r="BC20" s="39">
        <v>0</v>
      </c>
      <c r="BD20" s="39">
        <v>0</v>
      </c>
      <c r="BE20" s="39">
        <v>0</v>
      </c>
      <c r="BF20" s="39">
        <v>0</v>
      </c>
      <c r="BG20" s="39">
        <v>0</v>
      </c>
      <c r="BH20" s="38">
        <v>3.1066000000000003</v>
      </c>
      <c r="BI20" s="38">
        <v>-3.1066000000000003</v>
      </c>
      <c r="BJ20" s="38">
        <v>532.07339999999999</v>
      </c>
      <c r="BK20" s="58"/>
    </row>
    <row r="21" spans="1:63" ht="16.149999999999999" customHeight="1">
      <c r="A21" s="143" t="s">
        <v>74</v>
      </c>
      <c r="B21" s="9" t="s">
        <v>73</v>
      </c>
      <c r="C21" s="143" t="s">
        <v>19</v>
      </c>
      <c r="D21" s="35">
        <v>71.059999999999988</v>
      </c>
      <c r="E21" s="38">
        <v>68.308399999999992</v>
      </c>
      <c r="F21" s="38">
        <v>0</v>
      </c>
      <c r="G21" s="39">
        <v>0</v>
      </c>
      <c r="H21" s="39">
        <v>0</v>
      </c>
      <c r="I21" s="39">
        <v>0</v>
      </c>
      <c r="J21" s="39">
        <v>0</v>
      </c>
      <c r="K21" s="39">
        <v>0</v>
      </c>
      <c r="L21" s="39">
        <v>0</v>
      </c>
      <c r="M21" s="39">
        <v>0</v>
      </c>
      <c r="N21" s="39">
        <v>0</v>
      </c>
      <c r="O21" s="39">
        <v>0</v>
      </c>
      <c r="P21" s="39">
        <v>0</v>
      </c>
      <c r="Q21" s="39">
        <v>0</v>
      </c>
      <c r="R21" s="169">
        <v>68.118399999999994</v>
      </c>
      <c r="S21" s="39">
        <v>0</v>
      </c>
      <c r="T21" s="39">
        <v>0.19</v>
      </c>
      <c r="U21" s="38">
        <v>2.7516000000000003</v>
      </c>
      <c r="V21" s="39">
        <v>0</v>
      </c>
      <c r="W21" s="39">
        <v>0</v>
      </c>
      <c r="X21" s="39">
        <v>0</v>
      </c>
      <c r="Y21" s="39">
        <v>0</v>
      </c>
      <c r="Z21" s="39">
        <v>0</v>
      </c>
      <c r="AA21" s="39">
        <v>0</v>
      </c>
      <c r="AB21" s="39">
        <v>0</v>
      </c>
      <c r="AC21" s="39">
        <v>0</v>
      </c>
      <c r="AD21" s="38">
        <v>0.06</v>
      </c>
      <c r="AE21" s="39">
        <v>0</v>
      </c>
      <c r="AF21" s="39">
        <v>0</v>
      </c>
      <c r="AG21" s="39">
        <v>0</v>
      </c>
      <c r="AH21" s="39">
        <v>0</v>
      </c>
      <c r="AI21" s="39">
        <v>0</v>
      </c>
      <c r="AJ21" s="39">
        <v>0.03</v>
      </c>
      <c r="AK21" s="39">
        <v>0.03</v>
      </c>
      <c r="AL21" s="39">
        <v>0</v>
      </c>
      <c r="AM21" s="39">
        <v>0</v>
      </c>
      <c r="AN21" s="39">
        <v>0</v>
      </c>
      <c r="AO21" s="39">
        <v>0</v>
      </c>
      <c r="AP21" s="39">
        <v>0</v>
      </c>
      <c r="AQ21" s="39">
        <v>0</v>
      </c>
      <c r="AR21" s="39">
        <v>0</v>
      </c>
      <c r="AS21" s="39">
        <v>0</v>
      </c>
      <c r="AT21" s="39">
        <v>0</v>
      </c>
      <c r="AU21" s="39">
        <v>0</v>
      </c>
      <c r="AV21" s="39">
        <v>0</v>
      </c>
      <c r="AW21" s="39">
        <v>0</v>
      </c>
      <c r="AX21" s="39">
        <v>1.9504000000000001</v>
      </c>
      <c r="AY21" s="39">
        <v>0.74119999999999997</v>
      </c>
      <c r="AZ21" s="39">
        <v>0</v>
      </c>
      <c r="BA21" s="39">
        <v>0</v>
      </c>
      <c r="BB21" s="39">
        <v>0</v>
      </c>
      <c r="BC21" s="39">
        <v>0</v>
      </c>
      <c r="BD21" s="39">
        <v>0</v>
      </c>
      <c r="BE21" s="39">
        <v>0</v>
      </c>
      <c r="BF21" s="39">
        <v>0</v>
      </c>
      <c r="BG21" s="39">
        <v>0</v>
      </c>
      <c r="BH21" s="38">
        <v>2.9416000000000002</v>
      </c>
      <c r="BI21" s="38">
        <v>-2.9416000000000002</v>
      </c>
      <c r="BJ21" s="38">
        <v>68.118399999999994</v>
      </c>
      <c r="BK21" s="58"/>
    </row>
    <row r="22" spans="1:63" ht="16.149999999999999" customHeight="1">
      <c r="A22" s="143" t="s">
        <v>88</v>
      </c>
      <c r="B22" s="9" t="s">
        <v>75</v>
      </c>
      <c r="C22" s="143" t="s">
        <v>20</v>
      </c>
      <c r="D22" s="35">
        <v>0</v>
      </c>
      <c r="E22" s="38">
        <v>0</v>
      </c>
      <c r="F22" s="38">
        <v>0</v>
      </c>
      <c r="G22" s="39">
        <v>0</v>
      </c>
      <c r="H22" s="39">
        <v>0</v>
      </c>
      <c r="I22" s="39">
        <v>0</v>
      </c>
      <c r="J22" s="39">
        <v>0</v>
      </c>
      <c r="K22" s="39">
        <v>0</v>
      </c>
      <c r="L22" s="39">
        <v>0</v>
      </c>
      <c r="M22" s="39">
        <v>0</v>
      </c>
      <c r="N22" s="39">
        <v>0</v>
      </c>
      <c r="O22" s="39">
        <v>0</v>
      </c>
      <c r="P22" s="39">
        <v>0</v>
      </c>
      <c r="Q22" s="39">
        <v>0</v>
      </c>
      <c r="R22" s="39">
        <v>0</v>
      </c>
      <c r="S22" s="169">
        <v>0</v>
      </c>
      <c r="T22" s="39">
        <v>0</v>
      </c>
      <c r="U22" s="38">
        <v>0</v>
      </c>
      <c r="V22" s="39">
        <v>0</v>
      </c>
      <c r="W22" s="39">
        <v>0</v>
      </c>
      <c r="X22" s="39">
        <v>0</v>
      </c>
      <c r="Y22" s="39">
        <v>0</v>
      </c>
      <c r="Z22" s="39">
        <v>0</v>
      </c>
      <c r="AA22" s="39">
        <v>0</v>
      </c>
      <c r="AB22" s="39">
        <v>0</v>
      </c>
      <c r="AC22" s="39">
        <v>0</v>
      </c>
      <c r="AD22" s="38">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8">
        <v>0</v>
      </c>
      <c r="BI22" s="38">
        <v>0</v>
      </c>
      <c r="BJ22" s="38">
        <v>0</v>
      </c>
      <c r="BK22" s="58"/>
    </row>
    <row r="23" spans="1:63" ht="16.149999999999999" customHeight="1">
      <c r="A23" s="143" t="s">
        <v>93</v>
      </c>
      <c r="B23" s="9" t="s">
        <v>92</v>
      </c>
      <c r="C23" s="143" t="s">
        <v>21</v>
      </c>
      <c r="D23" s="35">
        <v>21.900000000000002</v>
      </c>
      <c r="E23" s="38">
        <v>21.900000000000002</v>
      </c>
      <c r="F23" s="38">
        <v>0</v>
      </c>
      <c r="G23" s="39">
        <v>0</v>
      </c>
      <c r="H23" s="39">
        <v>0</v>
      </c>
      <c r="I23" s="39">
        <v>0</v>
      </c>
      <c r="J23" s="39">
        <v>0</v>
      </c>
      <c r="K23" s="39">
        <v>0</v>
      </c>
      <c r="L23" s="39">
        <v>0</v>
      </c>
      <c r="M23" s="39">
        <v>0</v>
      </c>
      <c r="N23" s="39"/>
      <c r="O23" s="39">
        <v>0</v>
      </c>
      <c r="P23" s="39">
        <v>0</v>
      </c>
      <c r="Q23" s="39">
        <v>0</v>
      </c>
      <c r="R23" s="39">
        <v>0</v>
      </c>
      <c r="S23" s="39">
        <v>0</v>
      </c>
      <c r="T23" s="169">
        <v>21.900000000000002</v>
      </c>
      <c r="U23" s="38">
        <v>0</v>
      </c>
      <c r="V23" s="39">
        <v>0</v>
      </c>
      <c r="W23" s="39">
        <v>0</v>
      </c>
      <c r="X23" s="39">
        <v>0</v>
      </c>
      <c r="Y23" s="39">
        <v>0</v>
      </c>
      <c r="Z23" s="39">
        <v>0</v>
      </c>
      <c r="AA23" s="39">
        <v>0</v>
      </c>
      <c r="AB23" s="39">
        <v>0</v>
      </c>
      <c r="AC23" s="39">
        <v>0</v>
      </c>
      <c r="AD23" s="38">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v>0</v>
      </c>
      <c r="AW23" s="39">
        <v>0</v>
      </c>
      <c r="AX23" s="39">
        <v>0</v>
      </c>
      <c r="AY23" s="39">
        <v>0</v>
      </c>
      <c r="AZ23" s="39">
        <v>0</v>
      </c>
      <c r="BA23" s="39">
        <v>0</v>
      </c>
      <c r="BB23" s="39">
        <v>0</v>
      </c>
      <c r="BC23" s="39">
        <v>0</v>
      </c>
      <c r="BD23" s="39">
        <v>0</v>
      </c>
      <c r="BE23" s="39">
        <v>0</v>
      </c>
      <c r="BF23" s="39">
        <v>0</v>
      </c>
      <c r="BG23" s="39">
        <v>0</v>
      </c>
      <c r="BH23" s="38">
        <v>0</v>
      </c>
      <c r="BI23" s="38">
        <v>118.7604</v>
      </c>
      <c r="BJ23" s="38">
        <v>140.66040000000001</v>
      </c>
      <c r="BK23" s="58"/>
    </row>
    <row r="24" spans="1:63" ht="16.149999999999999" customHeight="1">
      <c r="A24" s="145">
        <v>2</v>
      </c>
      <c r="B24" s="8" t="s">
        <v>22</v>
      </c>
      <c r="C24" s="145" t="s">
        <v>23</v>
      </c>
      <c r="D24" s="35">
        <v>3856.518</v>
      </c>
      <c r="E24" s="38">
        <v>1.7600000000000002</v>
      </c>
      <c r="F24" s="38">
        <v>0</v>
      </c>
      <c r="G24" s="38">
        <v>0</v>
      </c>
      <c r="H24" s="38">
        <v>0</v>
      </c>
      <c r="I24" s="38">
        <v>0</v>
      </c>
      <c r="J24" s="38">
        <v>0</v>
      </c>
      <c r="K24" s="38">
        <v>0</v>
      </c>
      <c r="L24" s="38">
        <v>0</v>
      </c>
      <c r="M24" s="38">
        <v>0</v>
      </c>
      <c r="N24" s="38">
        <v>0</v>
      </c>
      <c r="O24" s="38">
        <v>0</v>
      </c>
      <c r="P24" s="38">
        <v>0</v>
      </c>
      <c r="Q24" s="38">
        <v>0</v>
      </c>
      <c r="R24" s="38">
        <v>0</v>
      </c>
      <c r="S24" s="38">
        <v>0</v>
      </c>
      <c r="T24" s="38">
        <v>1.7600000000000002</v>
      </c>
      <c r="U24" s="169">
        <v>3854.7579999999998</v>
      </c>
      <c r="V24" s="38">
        <v>8.6021000000000001</v>
      </c>
      <c r="W24" s="38">
        <v>0.62149999999999994</v>
      </c>
      <c r="X24" s="38">
        <v>0</v>
      </c>
      <c r="Y24" s="38">
        <v>0</v>
      </c>
      <c r="Z24" s="38">
        <v>3.1868999999999996</v>
      </c>
      <c r="AA24" s="38">
        <v>3.14</v>
      </c>
      <c r="AB24" s="38">
        <v>944.75</v>
      </c>
      <c r="AC24" s="38">
        <v>3.95</v>
      </c>
      <c r="AD24" s="38">
        <v>1760.4087999999999</v>
      </c>
      <c r="AE24" s="38">
        <v>721.58859999999993</v>
      </c>
      <c r="AF24" s="38">
        <v>28.856599999999997</v>
      </c>
      <c r="AG24" s="38">
        <v>1.0672000000000001</v>
      </c>
      <c r="AH24" s="38">
        <v>4.2146000000000008</v>
      </c>
      <c r="AI24" s="38">
        <v>35.29229999999999</v>
      </c>
      <c r="AJ24" s="38">
        <v>3.1576999999999997</v>
      </c>
      <c r="AK24" s="38">
        <v>936.23869999999977</v>
      </c>
      <c r="AL24" s="38">
        <v>0.73060000000000036</v>
      </c>
      <c r="AM24" s="38">
        <v>0</v>
      </c>
      <c r="AN24" s="38">
        <v>1.25</v>
      </c>
      <c r="AO24" s="38">
        <v>2.34</v>
      </c>
      <c r="AP24" s="38">
        <v>0</v>
      </c>
      <c r="AQ24" s="38">
        <v>22.669999999999998</v>
      </c>
      <c r="AR24" s="38">
        <v>0</v>
      </c>
      <c r="AS24" s="38">
        <v>0</v>
      </c>
      <c r="AT24" s="38">
        <v>3.0025000000000004</v>
      </c>
      <c r="AU24" s="38">
        <v>0</v>
      </c>
      <c r="AV24" s="38">
        <v>5.5884</v>
      </c>
      <c r="AW24" s="38">
        <v>0.83</v>
      </c>
      <c r="AX24" s="38">
        <v>307.53190000000001</v>
      </c>
      <c r="AY24" s="38">
        <v>46.061299999999996</v>
      </c>
      <c r="AZ24" s="38">
        <v>9.6527000000000012</v>
      </c>
      <c r="BA24" s="38">
        <v>1.1500000000000001</v>
      </c>
      <c r="BB24" s="38">
        <v>0</v>
      </c>
      <c r="BC24" s="38">
        <v>0.2</v>
      </c>
      <c r="BD24" s="38">
        <v>758.8664</v>
      </c>
      <c r="BE24" s="38">
        <v>0.01</v>
      </c>
      <c r="BF24" s="38">
        <v>0.20800000000000002</v>
      </c>
      <c r="BG24" s="38">
        <v>0</v>
      </c>
      <c r="BH24" s="38">
        <v>1.7600000000000002</v>
      </c>
      <c r="BI24" s="38">
        <v>594.60229999999979</v>
      </c>
      <c r="BJ24" s="38">
        <v>4451.1202999999996</v>
      </c>
      <c r="BK24" s="58"/>
    </row>
    <row r="25" spans="1:63" s="147" customFormat="1" ht="16.149999999999999" customHeight="1">
      <c r="A25" s="70"/>
      <c r="B25" s="10" t="s">
        <v>238</v>
      </c>
      <c r="C25" s="70"/>
      <c r="D25" s="35">
        <v>0</v>
      </c>
      <c r="E25" s="137"/>
      <c r="F25" s="137"/>
      <c r="G25" s="39">
        <v>0</v>
      </c>
      <c r="H25" s="39">
        <v>0</v>
      </c>
      <c r="I25" s="39">
        <v>0</v>
      </c>
      <c r="J25" s="39">
        <v>0</v>
      </c>
      <c r="K25" s="39">
        <v>0</v>
      </c>
      <c r="L25" s="39">
        <v>0</v>
      </c>
      <c r="M25" s="39">
        <v>0</v>
      </c>
      <c r="N25" s="137"/>
      <c r="O25" s="39">
        <v>0</v>
      </c>
      <c r="P25" s="39">
        <v>0</v>
      </c>
      <c r="Q25" s="39">
        <v>0</v>
      </c>
      <c r="R25" s="39">
        <v>0</v>
      </c>
      <c r="S25" s="39">
        <v>0</v>
      </c>
      <c r="T25" s="137"/>
      <c r="U25" s="137"/>
      <c r="V25" s="137"/>
      <c r="W25" s="39">
        <v>0</v>
      </c>
      <c r="X25" s="39">
        <v>0</v>
      </c>
      <c r="Y25" s="39">
        <v>0</v>
      </c>
      <c r="Z25" s="39">
        <v>0</v>
      </c>
      <c r="AA25" s="39">
        <v>0</v>
      </c>
      <c r="AB25" s="39">
        <v>0</v>
      </c>
      <c r="AC25" s="39">
        <v>0</v>
      </c>
      <c r="AD25" s="137"/>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137"/>
      <c r="BI25" s="137"/>
      <c r="BJ25" s="137"/>
      <c r="BK25" s="146"/>
    </row>
    <row r="26" spans="1:63" ht="16.149999999999999" customHeight="1">
      <c r="A26" s="143" t="s">
        <v>24</v>
      </c>
      <c r="B26" s="9" t="s">
        <v>66</v>
      </c>
      <c r="C26" s="143" t="s">
        <v>27</v>
      </c>
      <c r="D26" s="35">
        <v>6.72</v>
      </c>
      <c r="E26" s="38">
        <v>0</v>
      </c>
      <c r="F26" s="38">
        <v>0</v>
      </c>
      <c r="G26" s="39">
        <v>0</v>
      </c>
      <c r="H26" s="39">
        <v>0</v>
      </c>
      <c r="I26" s="39">
        <v>0</v>
      </c>
      <c r="J26" s="39">
        <v>0</v>
      </c>
      <c r="K26" s="39">
        <v>0</v>
      </c>
      <c r="L26" s="39">
        <v>0</v>
      </c>
      <c r="M26" s="39">
        <v>0</v>
      </c>
      <c r="N26" s="39">
        <v>0</v>
      </c>
      <c r="O26" s="39">
        <v>0</v>
      </c>
      <c r="P26" s="39">
        <v>0</v>
      </c>
      <c r="Q26" s="39">
        <v>0</v>
      </c>
      <c r="R26" s="39">
        <v>0</v>
      </c>
      <c r="S26" s="39">
        <v>0</v>
      </c>
      <c r="T26" s="39">
        <v>0</v>
      </c>
      <c r="U26" s="38">
        <v>6.72</v>
      </c>
      <c r="V26" s="169">
        <v>6.72</v>
      </c>
      <c r="W26" s="39">
        <v>0</v>
      </c>
      <c r="X26" s="39">
        <v>0</v>
      </c>
      <c r="Y26" s="39">
        <v>0</v>
      </c>
      <c r="Z26" s="39">
        <v>0</v>
      </c>
      <c r="AA26" s="39">
        <v>0</v>
      </c>
      <c r="AB26" s="39">
        <v>0</v>
      </c>
      <c r="AC26" s="39">
        <v>0</v>
      </c>
      <c r="AD26" s="38">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8">
        <v>0</v>
      </c>
      <c r="BI26" s="38">
        <v>64.673200000000008</v>
      </c>
      <c r="BJ26" s="38">
        <v>71.393200000000007</v>
      </c>
      <c r="BK26" s="148"/>
    </row>
    <row r="27" spans="1:63" ht="16.149999999999999" customHeight="1">
      <c r="A27" s="143" t="s">
        <v>26</v>
      </c>
      <c r="B27" s="9" t="s">
        <v>67</v>
      </c>
      <c r="C27" s="143" t="s">
        <v>29</v>
      </c>
      <c r="D27" s="35">
        <v>0.39</v>
      </c>
      <c r="E27" s="38">
        <v>0</v>
      </c>
      <c r="F27" s="38">
        <v>0</v>
      </c>
      <c r="G27" s="39">
        <v>0</v>
      </c>
      <c r="H27" s="39">
        <v>0</v>
      </c>
      <c r="I27" s="39">
        <v>0</v>
      </c>
      <c r="J27" s="39">
        <v>0</v>
      </c>
      <c r="K27" s="39">
        <v>0</v>
      </c>
      <c r="L27" s="39">
        <v>0</v>
      </c>
      <c r="M27" s="39">
        <v>0</v>
      </c>
      <c r="N27" s="39">
        <v>0</v>
      </c>
      <c r="O27" s="39">
        <v>0</v>
      </c>
      <c r="P27" s="39">
        <v>0</v>
      </c>
      <c r="Q27" s="39">
        <v>0</v>
      </c>
      <c r="R27" s="39">
        <v>0</v>
      </c>
      <c r="S27" s="39">
        <v>0</v>
      </c>
      <c r="T27" s="39">
        <v>0</v>
      </c>
      <c r="U27" s="38">
        <v>0.39</v>
      </c>
      <c r="V27" s="39">
        <v>0</v>
      </c>
      <c r="W27" s="170">
        <v>0.39</v>
      </c>
      <c r="X27" s="39">
        <v>0</v>
      </c>
      <c r="Y27" s="39">
        <v>0</v>
      </c>
      <c r="Z27" s="39">
        <v>0</v>
      </c>
      <c r="AA27" s="39">
        <v>0</v>
      </c>
      <c r="AB27" s="39">
        <v>0</v>
      </c>
      <c r="AC27" s="39">
        <v>0</v>
      </c>
      <c r="AD27" s="38">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8">
        <v>0</v>
      </c>
      <c r="BI27" s="38">
        <v>0.71529999999999994</v>
      </c>
      <c r="BJ27" s="38">
        <v>1.1052999999999999</v>
      </c>
      <c r="BK27" s="148"/>
    </row>
    <row r="28" spans="1:63" ht="16.149999999999999" customHeight="1">
      <c r="A28" s="143" t="s">
        <v>28</v>
      </c>
      <c r="B28" s="9" t="s">
        <v>68</v>
      </c>
      <c r="C28" s="143" t="s">
        <v>31</v>
      </c>
      <c r="D28" s="35">
        <v>0</v>
      </c>
      <c r="E28" s="38">
        <v>0</v>
      </c>
      <c r="F28" s="38">
        <v>0</v>
      </c>
      <c r="G28" s="39">
        <v>0</v>
      </c>
      <c r="H28" s="39">
        <v>0</v>
      </c>
      <c r="I28" s="39">
        <v>0</v>
      </c>
      <c r="J28" s="39">
        <v>0</v>
      </c>
      <c r="K28" s="39">
        <v>0</v>
      </c>
      <c r="L28" s="39">
        <v>0</v>
      </c>
      <c r="M28" s="39">
        <v>0</v>
      </c>
      <c r="N28" s="39">
        <v>0</v>
      </c>
      <c r="O28" s="39">
        <v>0</v>
      </c>
      <c r="P28" s="39">
        <v>0</v>
      </c>
      <c r="Q28" s="39">
        <v>0</v>
      </c>
      <c r="R28" s="39">
        <v>0</v>
      </c>
      <c r="S28" s="39">
        <v>0</v>
      </c>
      <c r="T28" s="39">
        <v>0</v>
      </c>
      <c r="U28" s="38">
        <v>0</v>
      </c>
      <c r="V28" s="39">
        <v>0</v>
      </c>
      <c r="W28" s="39">
        <v>0</v>
      </c>
      <c r="X28" s="170">
        <v>0</v>
      </c>
      <c r="Y28" s="39">
        <v>0</v>
      </c>
      <c r="Z28" s="39">
        <v>0</v>
      </c>
      <c r="AA28" s="39">
        <v>0</v>
      </c>
      <c r="AB28" s="39">
        <v>0</v>
      </c>
      <c r="AC28" s="39">
        <v>0</v>
      </c>
      <c r="AD28" s="38">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8">
        <v>0</v>
      </c>
      <c r="BI28" s="38">
        <v>0</v>
      </c>
      <c r="BJ28" s="38">
        <v>0</v>
      </c>
      <c r="BK28" s="148"/>
    </row>
    <row r="29" spans="1:63" ht="16.149999999999999" customHeight="1">
      <c r="A29" s="143" t="s">
        <v>30</v>
      </c>
      <c r="B29" s="9" t="s">
        <v>94</v>
      </c>
      <c r="C29" s="143" t="s">
        <v>95</v>
      </c>
      <c r="D29" s="35">
        <v>0</v>
      </c>
      <c r="E29" s="38"/>
      <c r="F29" s="38">
        <v>0</v>
      </c>
      <c r="G29" s="39">
        <v>0</v>
      </c>
      <c r="H29" s="39">
        <v>0</v>
      </c>
      <c r="I29" s="39">
        <v>0</v>
      </c>
      <c r="J29" s="39">
        <v>0</v>
      </c>
      <c r="K29" s="39">
        <v>0</v>
      </c>
      <c r="L29" s="39">
        <v>0</v>
      </c>
      <c r="M29" s="39">
        <v>0</v>
      </c>
      <c r="N29" s="39">
        <v>0</v>
      </c>
      <c r="O29" s="39">
        <v>0</v>
      </c>
      <c r="P29" s="39">
        <v>0</v>
      </c>
      <c r="Q29" s="39">
        <v>0</v>
      </c>
      <c r="R29" s="39">
        <v>0</v>
      </c>
      <c r="S29" s="39">
        <v>0</v>
      </c>
      <c r="T29" s="39">
        <v>0</v>
      </c>
      <c r="U29" s="38">
        <v>0</v>
      </c>
      <c r="V29" s="39">
        <v>0</v>
      </c>
      <c r="W29" s="39">
        <v>0</v>
      </c>
      <c r="X29" s="39">
        <v>0</v>
      </c>
      <c r="Y29" s="170">
        <v>0</v>
      </c>
      <c r="Z29" s="39">
        <v>0</v>
      </c>
      <c r="AA29" s="39">
        <v>0</v>
      </c>
      <c r="AB29" s="39">
        <v>0</v>
      </c>
      <c r="AC29" s="39">
        <v>0</v>
      </c>
      <c r="AD29" s="38">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8">
        <v>0</v>
      </c>
      <c r="BI29" s="38">
        <v>0</v>
      </c>
      <c r="BJ29" s="38">
        <v>0</v>
      </c>
      <c r="BK29" s="148"/>
    </row>
    <row r="30" spans="1:63" ht="16.149999999999999" customHeight="1">
      <c r="A30" s="143" t="s">
        <v>32</v>
      </c>
      <c r="B30" s="9" t="s">
        <v>288</v>
      </c>
      <c r="C30" s="143" t="s">
        <v>96</v>
      </c>
      <c r="D30" s="35">
        <v>2.2699999999999996</v>
      </c>
      <c r="E30" s="38">
        <v>0</v>
      </c>
      <c r="F30" s="38">
        <v>0</v>
      </c>
      <c r="G30" s="39">
        <v>0</v>
      </c>
      <c r="H30" s="39">
        <v>0</v>
      </c>
      <c r="I30" s="39">
        <v>0</v>
      </c>
      <c r="J30" s="39">
        <v>0</v>
      </c>
      <c r="K30" s="39">
        <v>0</v>
      </c>
      <c r="L30" s="39">
        <v>0</v>
      </c>
      <c r="M30" s="39">
        <v>0</v>
      </c>
      <c r="N30" s="39">
        <v>0</v>
      </c>
      <c r="O30" s="39">
        <v>0</v>
      </c>
      <c r="P30" s="39">
        <v>0</v>
      </c>
      <c r="Q30" s="39">
        <v>0</v>
      </c>
      <c r="R30" s="39">
        <v>0</v>
      </c>
      <c r="S30" s="39">
        <v>0</v>
      </c>
      <c r="T30" s="39">
        <v>0</v>
      </c>
      <c r="U30" s="38">
        <v>2.2699999999999996</v>
      </c>
      <c r="V30" s="39">
        <v>0</v>
      </c>
      <c r="W30" s="39">
        <v>0</v>
      </c>
      <c r="X30" s="39">
        <v>0</v>
      </c>
      <c r="Y30" s="39">
        <v>0</v>
      </c>
      <c r="Z30" s="170">
        <v>2.2699999999999996</v>
      </c>
      <c r="AA30" s="39">
        <v>0</v>
      </c>
      <c r="AB30" s="39">
        <v>0</v>
      </c>
      <c r="AC30" s="39">
        <v>0</v>
      </c>
      <c r="AD30" s="38">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8">
        <v>0</v>
      </c>
      <c r="BI30" s="38">
        <v>6.3824000000000005</v>
      </c>
      <c r="BJ30" s="38">
        <v>8.6524000000000001</v>
      </c>
      <c r="BK30" s="148"/>
    </row>
    <row r="31" spans="1:63" ht="16.149999999999999" customHeight="1">
      <c r="A31" s="143" t="s">
        <v>34</v>
      </c>
      <c r="B31" s="9" t="s">
        <v>97</v>
      </c>
      <c r="C31" s="143" t="s">
        <v>33</v>
      </c>
      <c r="D31" s="35">
        <v>3.14</v>
      </c>
      <c r="E31" s="38">
        <v>0</v>
      </c>
      <c r="F31" s="38">
        <v>0</v>
      </c>
      <c r="G31" s="39">
        <v>0</v>
      </c>
      <c r="H31" s="39">
        <v>0</v>
      </c>
      <c r="I31" s="39">
        <v>0</v>
      </c>
      <c r="J31" s="39">
        <v>0</v>
      </c>
      <c r="K31" s="39">
        <v>0</v>
      </c>
      <c r="L31" s="39">
        <v>0</v>
      </c>
      <c r="M31" s="39">
        <v>0</v>
      </c>
      <c r="N31" s="39">
        <v>0</v>
      </c>
      <c r="O31" s="39">
        <v>0</v>
      </c>
      <c r="P31" s="39">
        <v>0</v>
      </c>
      <c r="Q31" s="39">
        <v>0</v>
      </c>
      <c r="R31" s="39">
        <v>0</v>
      </c>
      <c r="S31" s="39">
        <v>0</v>
      </c>
      <c r="T31" s="39">
        <v>0</v>
      </c>
      <c r="U31" s="38">
        <v>3.14</v>
      </c>
      <c r="V31" s="39">
        <v>0</v>
      </c>
      <c r="W31" s="39">
        <v>0</v>
      </c>
      <c r="X31" s="39">
        <v>0</v>
      </c>
      <c r="Y31" s="39">
        <v>0</v>
      </c>
      <c r="Z31" s="39">
        <v>0</v>
      </c>
      <c r="AA31" s="170">
        <v>3.14</v>
      </c>
      <c r="AB31" s="39">
        <v>0</v>
      </c>
      <c r="AC31" s="39">
        <v>0</v>
      </c>
      <c r="AD31" s="38">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8">
        <v>0</v>
      </c>
      <c r="BI31" s="38">
        <v>4.7999999999999989</v>
      </c>
      <c r="BJ31" s="38">
        <v>7.9399999999999995</v>
      </c>
      <c r="BK31" s="148"/>
    </row>
    <row r="32" spans="1:63" ht="16.149999999999999" customHeight="1">
      <c r="A32" s="143" t="s">
        <v>69</v>
      </c>
      <c r="B32" s="9" t="s">
        <v>109</v>
      </c>
      <c r="C32" s="143" t="s">
        <v>36</v>
      </c>
      <c r="D32" s="35">
        <v>944.75</v>
      </c>
      <c r="E32" s="38">
        <v>0</v>
      </c>
      <c r="F32" s="38">
        <v>0</v>
      </c>
      <c r="G32" s="39">
        <v>0</v>
      </c>
      <c r="H32" s="39">
        <v>0</v>
      </c>
      <c r="I32" s="39">
        <v>0</v>
      </c>
      <c r="J32" s="39">
        <v>0</v>
      </c>
      <c r="K32" s="39">
        <v>0</v>
      </c>
      <c r="L32" s="39">
        <v>0</v>
      </c>
      <c r="M32" s="39">
        <v>0</v>
      </c>
      <c r="N32" s="39">
        <v>0</v>
      </c>
      <c r="O32" s="39">
        <v>0</v>
      </c>
      <c r="P32" s="39">
        <v>0</v>
      </c>
      <c r="Q32" s="39">
        <v>0</v>
      </c>
      <c r="R32" s="39">
        <v>0</v>
      </c>
      <c r="S32" s="39">
        <v>0</v>
      </c>
      <c r="T32" s="39">
        <v>0</v>
      </c>
      <c r="U32" s="38">
        <v>944.75</v>
      </c>
      <c r="V32" s="39">
        <v>0</v>
      </c>
      <c r="W32" s="39">
        <v>0</v>
      </c>
      <c r="X32" s="39">
        <v>0</v>
      </c>
      <c r="Y32" s="39">
        <v>0</v>
      </c>
      <c r="Z32" s="39">
        <v>0</v>
      </c>
      <c r="AA32" s="39">
        <v>0</v>
      </c>
      <c r="AB32" s="170">
        <v>944.75</v>
      </c>
      <c r="AC32" s="39">
        <v>0</v>
      </c>
      <c r="AD32" s="38">
        <v>0</v>
      </c>
      <c r="AE32" s="39">
        <v>0</v>
      </c>
      <c r="AF32" s="39">
        <v>0</v>
      </c>
      <c r="AG32" s="39">
        <v>0</v>
      </c>
      <c r="AH32" s="39">
        <v>0</v>
      </c>
      <c r="AI32" s="39">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0</v>
      </c>
      <c r="BC32" s="39">
        <v>0</v>
      </c>
      <c r="BD32" s="39">
        <v>0</v>
      </c>
      <c r="BE32" s="39">
        <v>0</v>
      </c>
      <c r="BF32" s="39">
        <v>0</v>
      </c>
      <c r="BG32" s="39">
        <v>0</v>
      </c>
      <c r="BH32" s="38">
        <v>0</v>
      </c>
      <c r="BI32" s="38">
        <v>44.911599999999908</v>
      </c>
      <c r="BJ32" s="38">
        <v>989.66159999999991</v>
      </c>
      <c r="BK32" s="148"/>
    </row>
    <row r="33" spans="1:67" ht="16.149999999999999" customHeight="1">
      <c r="A33" s="143" t="s">
        <v>70</v>
      </c>
      <c r="B33" s="142" t="s">
        <v>102</v>
      </c>
      <c r="C33" s="143" t="s">
        <v>35</v>
      </c>
      <c r="D33" s="35">
        <v>0</v>
      </c>
      <c r="E33" s="38">
        <v>0</v>
      </c>
      <c r="F33" s="38">
        <v>0</v>
      </c>
      <c r="G33" s="39">
        <v>0</v>
      </c>
      <c r="H33" s="39">
        <v>0</v>
      </c>
      <c r="I33" s="39">
        <v>0</v>
      </c>
      <c r="J33" s="39">
        <v>0</v>
      </c>
      <c r="K33" s="39">
        <v>0</v>
      </c>
      <c r="L33" s="39">
        <v>0</v>
      </c>
      <c r="M33" s="39">
        <v>0</v>
      </c>
      <c r="N33" s="39">
        <v>0</v>
      </c>
      <c r="O33" s="39">
        <v>0</v>
      </c>
      <c r="P33" s="39">
        <v>0</v>
      </c>
      <c r="Q33" s="39">
        <v>0</v>
      </c>
      <c r="R33" s="39">
        <v>0</v>
      </c>
      <c r="S33" s="39">
        <v>0</v>
      </c>
      <c r="T33" s="39">
        <v>0</v>
      </c>
      <c r="U33" s="38">
        <v>0</v>
      </c>
      <c r="V33" s="39">
        <v>0</v>
      </c>
      <c r="W33" s="39">
        <v>0</v>
      </c>
      <c r="X33" s="39">
        <v>0</v>
      </c>
      <c r="Y33" s="39">
        <v>0</v>
      </c>
      <c r="Z33" s="39">
        <v>0</v>
      </c>
      <c r="AA33" s="39">
        <v>0</v>
      </c>
      <c r="AB33" s="39">
        <v>0</v>
      </c>
      <c r="AC33" s="170">
        <v>0</v>
      </c>
      <c r="AD33" s="38">
        <v>0</v>
      </c>
      <c r="AE33" s="39">
        <v>0</v>
      </c>
      <c r="AF33" s="39">
        <v>0</v>
      </c>
      <c r="AG33" s="39">
        <v>0</v>
      </c>
      <c r="AH33" s="39">
        <v>0</v>
      </c>
      <c r="AI33" s="39">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8">
        <v>0</v>
      </c>
      <c r="BI33" s="38">
        <v>4.67</v>
      </c>
      <c r="BJ33" s="38">
        <v>4.67</v>
      </c>
      <c r="BK33" s="148"/>
    </row>
    <row r="34" spans="1:67" ht="29.45" customHeight="1">
      <c r="A34" s="143" t="s">
        <v>71</v>
      </c>
      <c r="B34" s="9" t="s">
        <v>128</v>
      </c>
      <c r="C34" s="143" t="s">
        <v>44</v>
      </c>
      <c r="D34" s="35">
        <v>1735.09</v>
      </c>
      <c r="E34" s="39">
        <v>0.67</v>
      </c>
      <c r="F34" s="39">
        <v>0</v>
      </c>
      <c r="G34" s="39">
        <v>0</v>
      </c>
      <c r="H34" s="39">
        <v>0</v>
      </c>
      <c r="I34" s="39">
        <v>0</v>
      </c>
      <c r="J34" s="39">
        <v>0</v>
      </c>
      <c r="K34" s="39">
        <v>0</v>
      </c>
      <c r="L34" s="39">
        <v>0</v>
      </c>
      <c r="M34" s="39">
        <v>0</v>
      </c>
      <c r="N34" s="39">
        <v>0</v>
      </c>
      <c r="O34" s="39">
        <v>0</v>
      </c>
      <c r="P34" s="39">
        <v>0</v>
      </c>
      <c r="Q34" s="39">
        <v>0</v>
      </c>
      <c r="R34" s="39">
        <v>0</v>
      </c>
      <c r="S34" s="39">
        <v>0</v>
      </c>
      <c r="T34" s="39">
        <v>0.67</v>
      </c>
      <c r="U34" s="39">
        <v>1734.4199999999998</v>
      </c>
      <c r="V34" s="39">
        <v>1.6622999999999999</v>
      </c>
      <c r="W34" s="39">
        <v>0</v>
      </c>
      <c r="X34" s="39">
        <v>0</v>
      </c>
      <c r="Y34" s="39">
        <v>0</v>
      </c>
      <c r="Z34" s="39">
        <v>0.41139999999999999</v>
      </c>
      <c r="AA34" s="39">
        <v>0</v>
      </c>
      <c r="AB34" s="39">
        <v>0</v>
      </c>
      <c r="AC34" s="39">
        <v>0</v>
      </c>
      <c r="AD34" s="170">
        <v>1722.7939999999999</v>
      </c>
      <c r="AE34" s="39">
        <v>713.94360000000006</v>
      </c>
      <c r="AF34" s="39">
        <v>28.856599999999997</v>
      </c>
      <c r="AG34" s="39">
        <v>0.46590000000000009</v>
      </c>
      <c r="AH34" s="39">
        <v>3.4800000000000009</v>
      </c>
      <c r="AI34" s="39">
        <v>34.801299999999991</v>
      </c>
      <c r="AJ34" s="39">
        <v>3.0176999999999996</v>
      </c>
      <c r="AK34" s="39">
        <v>910.9844999999998</v>
      </c>
      <c r="AL34" s="39">
        <v>0.66040000000000032</v>
      </c>
      <c r="AM34" s="39">
        <v>0</v>
      </c>
      <c r="AN34" s="39">
        <v>1.25</v>
      </c>
      <c r="AO34" s="39">
        <v>2.34</v>
      </c>
      <c r="AP34" s="39">
        <v>0</v>
      </c>
      <c r="AQ34" s="39">
        <v>22.669999999999998</v>
      </c>
      <c r="AR34" s="39">
        <v>0</v>
      </c>
      <c r="AS34" s="39">
        <v>0</v>
      </c>
      <c r="AT34" s="39">
        <v>2.6610000000000005</v>
      </c>
      <c r="AU34" s="39">
        <v>0</v>
      </c>
      <c r="AV34" s="39">
        <v>0.48529999999999995</v>
      </c>
      <c r="AW34" s="39">
        <v>0</v>
      </c>
      <c r="AX34" s="39">
        <v>5.2475000000000005</v>
      </c>
      <c r="AY34" s="39">
        <v>0.254</v>
      </c>
      <c r="AZ34" s="39">
        <v>1.2285000000000001</v>
      </c>
      <c r="BA34" s="39">
        <v>0</v>
      </c>
      <c r="BB34" s="39">
        <v>0</v>
      </c>
      <c r="BC34" s="39">
        <v>0</v>
      </c>
      <c r="BD34" s="39">
        <v>0</v>
      </c>
      <c r="BE34" s="39">
        <v>0</v>
      </c>
      <c r="BF34" s="39">
        <v>0</v>
      </c>
      <c r="BG34" s="39">
        <v>0</v>
      </c>
      <c r="BH34" s="39">
        <v>12.296000000000001</v>
      </c>
      <c r="BI34" s="39">
        <v>230.92490000000026</v>
      </c>
      <c r="BJ34" s="39">
        <v>1966.0148999999997</v>
      </c>
      <c r="BK34" s="150"/>
      <c r="BM34" s="59"/>
      <c r="BN34" s="140"/>
      <c r="BO34" s="59"/>
    </row>
    <row r="35" spans="1:67" s="147" customFormat="1" ht="16.149999999999999" customHeight="1">
      <c r="A35" s="70"/>
      <c r="B35" s="10" t="s">
        <v>238</v>
      </c>
      <c r="C35" s="70"/>
      <c r="D35" s="35">
        <v>0</v>
      </c>
      <c r="E35" s="138"/>
      <c r="F35" s="138"/>
      <c r="G35" s="39">
        <v>0</v>
      </c>
      <c r="H35" s="39">
        <v>0</v>
      </c>
      <c r="I35" s="39">
        <v>0</v>
      </c>
      <c r="J35" s="39">
        <v>0</v>
      </c>
      <c r="K35" s="39">
        <v>0</v>
      </c>
      <c r="L35" s="39">
        <v>0</v>
      </c>
      <c r="M35" s="39">
        <v>0</v>
      </c>
      <c r="N35" s="138"/>
      <c r="O35" s="39">
        <v>0</v>
      </c>
      <c r="P35" s="39">
        <v>0</v>
      </c>
      <c r="Q35" s="39">
        <v>0</v>
      </c>
      <c r="R35" s="39">
        <v>0</v>
      </c>
      <c r="S35" s="39">
        <v>0</v>
      </c>
      <c r="T35" s="39">
        <v>0</v>
      </c>
      <c r="U35" s="138"/>
      <c r="V35" s="39">
        <v>0</v>
      </c>
      <c r="W35" s="39">
        <v>0</v>
      </c>
      <c r="X35" s="39">
        <v>0</v>
      </c>
      <c r="Y35" s="39">
        <v>0</v>
      </c>
      <c r="Z35" s="39">
        <v>0</v>
      </c>
      <c r="AA35" s="39">
        <v>0</v>
      </c>
      <c r="AB35" s="39">
        <v>0</v>
      </c>
      <c r="AC35" s="138"/>
      <c r="AD35" s="138"/>
      <c r="AE35" s="138"/>
      <c r="AF35" s="39">
        <v>0</v>
      </c>
      <c r="AG35" s="39">
        <v>0</v>
      </c>
      <c r="AH35" s="39">
        <v>0</v>
      </c>
      <c r="AI35" s="39">
        <v>0</v>
      </c>
      <c r="AJ35" s="39">
        <v>0</v>
      </c>
      <c r="AK35" s="39">
        <v>0</v>
      </c>
      <c r="AL35" s="39">
        <v>0</v>
      </c>
      <c r="AM35" s="39">
        <v>0</v>
      </c>
      <c r="AN35" s="39">
        <v>0</v>
      </c>
      <c r="AO35" s="39">
        <v>0</v>
      </c>
      <c r="AP35" s="39">
        <v>0</v>
      </c>
      <c r="AQ35" s="39">
        <v>0</v>
      </c>
      <c r="AR35" s="39">
        <v>0</v>
      </c>
      <c r="AS35" s="39">
        <v>0</v>
      </c>
      <c r="AT35" s="39">
        <v>0</v>
      </c>
      <c r="AU35" s="39">
        <v>0</v>
      </c>
      <c r="AV35" s="39">
        <v>0</v>
      </c>
      <c r="AW35" s="39">
        <v>0</v>
      </c>
      <c r="AX35" s="39">
        <v>0</v>
      </c>
      <c r="AY35" s="39">
        <v>0</v>
      </c>
      <c r="AZ35" s="39">
        <v>0</v>
      </c>
      <c r="BA35" s="39">
        <v>0</v>
      </c>
      <c r="BB35" s="39">
        <v>0</v>
      </c>
      <c r="BC35" s="39">
        <v>0</v>
      </c>
      <c r="BD35" s="39">
        <v>0</v>
      </c>
      <c r="BE35" s="39">
        <v>0</v>
      </c>
      <c r="BF35" s="39">
        <v>0</v>
      </c>
      <c r="BG35" s="39">
        <v>0</v>
      </c>
      <c r="BH35" s="138"/>
      <c r="BI35" s="138"/>
      <c r="BJ35" s="138"/>
      <c r="BK35" s="151"/>
      <c r="BM35" s="152"/>
      <c r="BN35" s="153"/>
      <c r="BO35" s="152"/>
    </row>
    <row r="36" spans="1:67" ht="16.149999999999999" customHeight="1">
      <c r="A36" s="143"/>
      <c r="B36" s="9" t="s">
        <v>125</v>
      </c>
      <c r="C36" s="143" t="s">
        <v>45</v>
      </c>
      <c r="D36" s="35">
        <v>719.95</v>
      </c>
      <c r="E36" s="38">
        <v>0.2</v>
      </c>
      <c r="F36" s="38">
        <v>0</v>
      </c>
      <c r="G36" s="39">
        <v>0</v>
      </c>
      <c r="H36" s="39">
        <v>0</v>
      </c>
      <c r="I36" s="39">
        <v>0</v>
      </c>
      <c r="J36" s="39">
        <v>0</v>
      </c>
      <c r="K36" s="39">
        <v>0</v>
      </c>
      <c r="L36" s="39">
        <v>0</v>
      </c>
      <c r="M36" s="39">
        <v>0</v>
      </c>
      <c r="N36" s="39">
        <v>0</v>
      </c>
      <c r="O36" s="39">
        <v>0</v>
      </c>
      <c r="P36" s="39">
        <v>0</v>
      </c>
      <c r="Q36" s="39">
        <v>0</v>
      </c>
      <c r="R36" s="39">
        <v>0</v>
      </c>
      <c r="S36" s="39">
        <v>0</v>
      </c>
      <c r="T36" s="39">
        <v>0.2</v>
      </c>
      <c r="U36" s="38">
        <v>719.75</v>
      </c>
      <c r="V36" s="39">
        <v>1.3535999999999999</v>
      </c>
      <c r="W36" s="39">
        <v>0</v>
      </c>
      <c r="X36" s="39">
        <v>0</v>
      </c>
      <c r="Y36" s="39">
        <v>0</v>
      </c>
      <c r="Z36" s="39">
        <v>0.14139999999999997</v>
      </c>
      <c r="AA36" s="39">
        <v>0</v>
      </c>
      <c r="AB36" s="39">
        <v>0</v>
      </c>
      <c r="AC36" s="39">
        <v>0</v>
      </c>
      <c r="AD36" s="39">
        <v>715.47609999999997</v>
      </c>
      <c r="AE36" s="170">
        <v>713.90890000000002</v>
      </c>
      <c r="AF36" s="39">
        <v>0</v>
      </c>
      <c r="AG36" s="39">
        <v>0</v>
      </c>
      <c r="AH36" s="39">
        <v>0</v>
      </c>
      <c r="AI36" s="39">
        <v>0.14219999999999999</v>
      </c>
      <c r="AJ36" s="39">
        <v>0.02</v>
      </c>
      <c r="AK36" s="39">
        <v>1.1554</v>
      </c>
      <c r="AL36" s="39">
        <v>0</v>
      </c>
      <c r="AM36" s="39">
        <v>0</v>
      </c>
      <c r="AN36" s="39">
        <v>0</v>
      </c>
      <c r="AO36" s="39">
        <v>0</v>
      </c>
      <c r="AP36" s="39">
        <v>0</v>
      </c>
      <c r="AQ36" s="39">
        <v>0</v>
      </c>
      <c r="AR36" s="39">
        <v>0</v>
      </c>
      <c r="AS36" s="39">
        <v>0</v>
      </c>
      <c r="AT36" s="39">
        <v>0.24960000000000002</v>
      </c>
      <c r="AU36" s="39">
        <v>0</v>
      </c>
      <c r="AV36" s="39">
        <v>7.3099999999999998E-2</v>
      </c>
      <c r="AW36" s="39">
        <v>0</v>
      </c>
      <c r="AX36" s="39">
        <v>2.6858000000000004</v>
      </c>
      <c r="AY36" s="39">
        <v>0</v>
      </c>
      <c r="AZ36" s="39">
        <v>0.02</v>
      </c>
      <c r="BA36" s="39">
        <v>0</v>
      </c>
      <c r="BB36" s="39">
        <v>0</v>
      </c>
      <c r="BC36" s="39">
        <v>0</v>
      </c>
      <c r="BD36" s="39">
        <v>0</v>
      </c>
      <c r="BE36" s="39">
        <v>0</v>
      </c>
      <c r="BF36" s="39">
        <v>0</v>
      </c>
      <c r="BG36" s="39">
        <v>0</v>
      </c>
      <c r="BH36" s="38">
        <v>6.0411000000000001</v>
      </c>
      <c r="BI36" s="38">
        <v>85.425099999999958</v>
      </c>
      <c r="BJ36" s="38">
        <v>805.37509999999997</v>
      </c>
      <c r="BK36" s="148"/>
    </row>
    <row r="37" spans="1:67" ht="16.149999999999999" customHeight="1">
      <c r="A37" s="143"/>
      <c r="B37" s="9" t="s">
        <v>126</v>
      </c>
      <c r="C37" s="143" t="s">
        <v>46</v>
      </c>
      <c r="D37" s="35">
        <v>29.509999999999994</v>
      </c>
      <c r="E37" s="38">
        <v>0.31</v>
      </c>
      <c r="F37" s="38">
        <v>0</v>
      </c>
      <c r="G37" s="39">
        <v>0</v>
      </c>
      <c r="H37" s="39">
        <v>0</v>
      </c>
      <c r="I37" s="39">
        <v>0</v>
      </c>
      <c r="J37" s="39">
        <v>0</v>
      </c>
      <c r="K37" s="39">
        <v>0</v>
      </c>
      <c r="L37" s="39">
        <v>0</v>
      </c>
      <c r="M37" s="39">
        <v>0</v>
      </c>
      <c r="N37" s="39">
        <v>0</v>
      </c>
      <c r="O37" s="39">
        <v>0</v>
      </c>
      <c r="P37" s="39">
        <v>0</v>
      </c>
      <c r="Q37" s="39">
        <v>0</v>
      </c>
      <c r="R37" s="39">
        <v>0</v>
      </c>
      <c r="S37" s="39">
        <v>0</v>
      </c>
      <c r="T37" s="39">
        <v>0.31</v>
      </c>
      <c r="U37" s="38">
        <v>29.199999999999996</v>
      </c>
      <c r="V37" s="39">
        <v>0.30869999999999997</v>
      </c>
      <c r="W37" s="39">
        <v>0</v>
      </c>
      <c r="X37" s="39">
        <v>0</v>
      </c>
      <c r="Y37" s="39">
        <v>0</v>
      </c>
      <c r="Z37" s="39">
        <v>0</v>
      </c>
      <c r="AA37" s="39">
        <v>0</v>
      </c>
      <c r="AB37" s="39">
        <v>0</v>
      </c>
      <c r="AC37" s="39">
        <v>0</v>
      </c>
      <c r="AD37" s="39">
        <v>28.751299999999997</v>
      </c>
      <c r="AE37" s="39">
        <v>3.4700000000000002E-2</v>
      </c>
      <c r="AF37" s="170">
        <v>28.716599999999996</v>
      </c>
      <c r="AG37" s="39">
        <v>0</v>
      </c>
      <c r="AH37" s="39">
        <v>0</v>
      </c>
      <c r="AI37" s="39">
        <v>0</v>
      </c>
      <c r="AJ37" s="39">
        <v>0</v>
      </c>
      <c r="AK37" s="39">
        <v>0</v>
      </c>
      <c r="AL37" s="39">
        <v>0</v>
      </c>
      <c r="AM37" s="39">
        <v>0</v>
      </c>
      <c r="AN37" s="39">
        <v>0</v>
      </c>
      <c r="AO37" s="39">
        <v>0</v>
      </c>
      <c r="AP37" s="39">
        <v>0</v>
      </c>
      <c r="AQ37" s="39">
        <v>0</v>
      </c>
      <c r="AR37" s="39">
        <v>0</v>
      </c>
      <c r="AS37" s="39">
        <v>0</v>
      </c>
      <c r="AT37" s="39">
        <v>0</v>
      </c>
      <c r="AU37" s="39">
        <v>0</v>
      </c>
      <c r="AV37" s="39">
        <v>0</v>
      </c>
      <c r="AW37" s="39">
        <v>0</v>
      </c>
      <c r="AX37" s="39">
        <v>0.14000000000000001</v>
      </c>
      <c r="AY37" s="39">
        <v>0</v>
      </c>
      <c r="AZ37" s="39">
        <v>0</v>
      </c>
      <c r="BA37" s="39">
        <v>0</v>
      </c>
      <c r="BB37" s="39">
        <v>0</v>
      </c>
      <c r="BC37" s="39">
        <v>0</v>
      </c>
      <c r="BD37" s="39">
        <v>0</v>
      </c>
      <c r="BE37" s="39">
        <v>0</v>
      </c>
      <c r="BF37" s="39">
        <v>0</v>
      </c>
      <c r="BG37" s="39">
        <v>0</v>
      </c>
      <c r="BH37" s="38">
        <v>0.79339999999999999</v>
      </c>
      <c r="BI37" s="38">
        <v>-0.39370000000000072</v>
      </c>
      <c r="BJ37" s="38">
        <v>29.116299999999995</v>
      </c>
      <c r="BK37" s="148"/>
    </row>
    <row r="38" spans="1:67" ht="16.149999999999999" customHeight="1">
      <c r="A38" s="143"/>
      <c r="B38" s="9" t="s">
        <v>129</v>
      </c>
      <c r="C38" s="143" t="s">
        <v>49</v>
      </c>
      <c r="D38" s="35">
        <v>0.66</v>
      </c>
      <c r="E38" s="38">
        <v>0</v>
      </c>
      <c r="F38" s="38">
        <v>0</v>
      </c>
      <c r="G38" s="39">
        <v>0</v>
      </c>
      <c r="H38" s="39">
        <v>0</v>
      </c>
      <c r="I38" s="39">
        <v>0</v>
      </c>
      <c r="J38" s="39">
        <v>0</v>
      </c>
      <c r="K38" s="39">
        <v>0</v>
      </c>
      <c r="L38" s="39">
        <v>0</v>
      </c>
      <c r="M38" s="39">
        <v>0</v>
      </c>
      <c r="N38" s="39">
        <v>0</v>
      </c>
      <c r="O38" s="39">
        <v>0</v>
      </c>
      <c r="P38" s="39">
        <v>0</v>
      </c>
      <c r="Q38" s="39">
        <v>0</v>
      </c>
      <c r="R38" s="39">
        <v>0</v>
      </c>
      <c r="S38" s="39">
        <v>0</v>
      </c>
      <c r="T38" s="39">
        <v>0</v>
      </c>
      <c r="U38" s="38">
        <v>0.66000000000000014</v>
      </c>
      <c r="V38" s="39">
        <v>0</v>
      </c>
      <c r="W38" s="39">
        <v>0</v>
      </c>
      <c r="X38" s="39">
        <v>0</v>
      </c>
      <c r="Y38" s="39">
        <v>0</v>
      </c>
      <c r="Z38" s="39">
        <v>0.24879999999999999</v>
      </c>
      <c r="AA38" s="39">
        <v>0</v>
      </c>
      <c r="AB38" s="39">
        <v>0</v>
      </c>
      <c r="AC38" s="39">
        <v>0</v>
      </c>
      <c r="AD38" s="39">
        <v>0.34580000000000011</v>
      </c>
      <c r="AE38" s="39">
        <v>0</v>
      </c>
      <c r="AF38" s="39">
        <v>0</v>
      </c>
      <c r="AG38" s="170">
        <v>0.23120000000000007</v>
      </c>
      <c r="AH38" s="39">
        <v>0</v>
      </c>
      <c r="AI38" s="39">
        <v>0.11460000000000001</v>
      </c>
      <c r="AJ38" s="39">
        <v>0</v>
      </c>
      <c r="AK38" s="39">
        <v>0</v>
      </c>
      <c r="AL38" s="39">
        <v>0</v>
      </c>
      <c r="AM38" s="39">
        <v>0</v>
      </c>
      <c r="AN38" s="39">
        <v>0</v>
      </c>
      <c r="AO38" s="39">
        <v>0</v>
      </c>
      <c r="AP38" s="39">
        <v>0</v>
      </c>
      <c r="AQ38" s="39">
        <v>0</v>
      </c>
      <c r="AR38" s="39">
        <v>0</v>
      </c>
      <c r="AS38" s="39">
        <v>0</v>
      </c>
      <c r="AT38" s="39">
        <v>0</v>
      </c>
      <c r="AU38" s="39">
        <v>0</v>
      </c>
      <c r="AV38" s="39">
        <v>6.54E-2</v>
      </c>
      <c r="AW38" s="39">
        <v>0</v>
      </c>
      <c r="AX38" s="39">
        <v>0</v>
      </c>
      <c r="AY38" s="39">
        <v>0</v>
      </c>
      <c r="AZ38" s="39">
        <v>0</v>
      </c>
      <c r="BA38" s="39">
        <v>0</v>
      </c>
      <c r="BB38" s="39">
        <v>0</v>
      </c>
      <c r="BC38" s="39">
        <v>0</v>
      </c>
      <c r="BD38" s="39">
        <v>0</v>
      </c>
      <c r="BE38" s="39">
        <v>0</v>
      </c>
      <c r="BF38" s="39">
        <v>0</v>
      </c>
      <c r="BG38" s="39">
        <v>0</v>
      </c>
      <c r="BH38" s="38">
        <v>0.42879999999999996</v>
      </c>
      <c r="BI38" s="38">
        <v>1.8390000000000004</v>
      </c>
      <c r="BJ38" s="38">
        <v>2.4990000000000006</v>
      </c>
      <c r="BK38" s="148"/>
    </row>
    <row r="39" spans="1:67" ht="16.149999999999999" customHeight="1">
      <c r="A39" s="143"/>
      <c r="B39" s="9" t="s">
        <v>131</v>
      </c>
      <c r="C39" s="143" t="s">
        <v>50</v>
      </c>
      <c r="D39" s="35">
        <v>3.4800000000000009</v>
      </c>
      <c r="E39" s="38">
        <v>0</v>
      </c>
      <c r="F39" s="38">
        <v>0</v>
      </c>
      <c r="G39" s="39">
        <v>0</v>
      </c>
      <c r="H39" s="39">
        <v>0</v>
      </c>
      <c r="I39" s="39">
        <v>0</v>
      </c>
      <c r="J39" s="39">
        <v>0</v>
      </c>
      <c r="K39" s="39">
        <v>0</v>
      </c>
      <c r="L39" s="39">
        <v>0</v>
      </c>
      <c r="M39" s="39">
        <v>0</v>
      </c>
      <c r="N39" s="39">
        <v>0</v>
      </c>
      <c r="O39" s="39">
        <v>0</v>
      </c>
      <c r="P39" s="39">
        <v>0</v>
      </c>
      <c r="Q39" s="39">
        <v>0</v>
      </c>
      <c r="R39" s="39">
        <v>0</v>
      </c>
      <c r="S39" s="39">
        <v>0</v>
      </c>
      <c r="T39" s="39">
        <v>0</v>
      </c>
      <c r="U39" s="38">
        <v>3.4800000000000009</v>
      </c>
      <c r="V39" s="39">
        <v>0</v>
      </c>
      <c r="W39" s="39">
        <v>0</v>
      </c>
      <c r="X39" s="39">
        <v>0</v>
      </c>
      <c r="Y39" s="39">
        <v>0</v>
      </c>
      <c r="Z39" s="39">
        <v>0</v>
      </c>
      <c r="AA39" s="39">
        <v>0</v>
      </c>
      <c r="AB39" s="39">
        <v>0</v>
      </c>
      <c r="AC39" s="39">
        <v>0</v>
      </c>
      <c r="AD39" s="39">
        <v>3.4800000000000009</v>
      </c>
      <c r="AE39" s="39">
        <v>0</v>
      </c>
      <c r="AF39" s="39">
        <v>0</v>
      </c>
      <c r="AG39" s="39">
        <v>0</v>
      </c>
      <c r="AH39" s="170">
        <v>3.4800000000000009</v>
      </c>
      <c r="AI39" s="39">
        <v>0</v>
      </c>
      <c r="AJ39" s="39">
        <v>0</v>
      </c>
      <c r="AK39" s="39">
        <v>0</v>
      </c>
      <c r="AL39" s="39">
        <v>0</v>
      </c>
      <c r="AM39" s="39">
        <v>0</v>
      </c>
      <c r="AN39" s="39">
        <v>0</v>
      </c>
      <c r="AO39" s="39">
        <v>0</v>
      </c>
      <c r="AP39" s="39">
        <v>0</v>
      </c>
      <c r="AQ39" s="39">
        <v>0</v>
      </c>
      <c r="AR39" s="39">
        <v>0</v>
      </c>
      <c r="AS39" s="39">
        <v>0</v>
      </c>
      <c r="AT39" s="39">
        <v>0</v>
      </c>
      <c r="AU39" s="39">
        <v>0</v>
      </c>
      <c r="AV39" s="39">
        <v>0</v>
      </c>
      <c r="AW39" s="39">
        <v>0</v>
      </c>
      <c r="AX39" s="39">
        <v>0</v>
      </c>
      <c r="AY39" s="39">
        <v>0</v>
      </c>
      <c r="AZ39" s="39">
        <v>0</v>
      </c>
      <c r="BA39" s="39">
        <v>0</v>
      </c>
      <c r="BB39" s="39">
        <v>0</v>
      </c>
      <c r="BC39" s="39">
        <v>0</v>
      </c>
      <c r="BD39" s="39">
        <v>0</v>
      </c>
      <c r="BE39" s="39">
        <v>0</v>
      </c>
      <c r="BF39" s="39">
        <v>0</v>
      </c>
      <c r="BG39" s="39">
        <v>0</v>
      </c>
      <c r="BH39" s="38">
        <v>0</v>
      </c>
      <c r="BI39" s="38">
        <v>1.4428000000000005</v>
      </c>
      <c r="BJ39" s="38">
        <v>4.9228000000000014</v>
      </c>
      <c r="BK39" s="148"/>
    </row>
    <row r="40" spans="1:67" ht="16.149999999999999" customHeight="1">
      <c r="A40" s="143"/>
      <c r="B40" s="9" t="s">
        <v>213</v>
      </c>
      <c r="C40" s="143" t="s">
        <v>51</v>
      </c>
      <c r="D40" s="35">
        <v>37.569999999999993</v>
      </c>
      <c r="E40" s="38">
        <v>0</v>
      </c>
      <c r="F40" s="38">
        <v>0</v>
      </c>
      <c r="G40" s="39">
        <v>0</v>
      </c>
      <c r="H40" s="39">
        <v>0</v>
      </c>
      <c r="I40" s="39">
        <v>0</v>
      </c>
      <c r="J40" s="39">
        <v>0</v>
      </c>
      <c r="K40" s="39">
        <v>0</v>
      </c>
      <c r="L40" s="39">
        <v>0</v>
      </c>
      <c r="M40" s="39">
        <v>0</v>
      </c>
      <c r="N40" s="39">
        <v>0</v>
      </c>
      <c r="O40" s="39">
        <v>0</v>
      </c>
      <c r="P40" s="39">
        <v>0</v>
      </c>
      <c r="Q40" s="39">
        <v>0</v>
      </c>
      <c r="R40" s="39">
        <v>0</v>
      </c>
      <c r="S40" s="39">
        <v>0</v>
      </c>
      <c r="T40" s="39">
        <v>0</v>
      </c>
      <c r="U40" s="38">
        <v>37.569999999999993</v>
      </c>
      <c r="V40" s="39">
        <v>0</v>
      </c>
      <c r="W40" s="39">
        <v>0</v>
      </c>
      <c r="X40" s="39">
        <v>0</v>
      </c>
      <c r="Y40" s="39">
        <v>0</v>
      </c>
      <c r="Z40" s="39">
        <v>0</v>
      </c>
      <c r="AA40" s="39">
        <v>0</v>
      </c>
      <c r="AB40" s="39">
        <v>0</v>
      </c>
      <c r="AC40" s="39">
        <v>0</v>
      </c>
      <c r="AD40" s="39">
        <v>34.613699999999994</v>
      </c>
      <c r="AE40" s="39">
        <v>0</v>
      </c>
      <c r="AF40" s="39">
        <v>0.14000000000000001</v>
      </c>
      <c r="AG40" s="39">
        <v>0</v>
      </c>
      <c r="AH40" s="39">
        <v>0</v>
      </c>
      <c r="AI40" s="170">
        <v>34.386199999999995</v>
      </c>
      <c r="AJ40" s="39">
        <v>5.2400000000000002E-2</v>
      </c>
      <c r="AK40" s="39">
        <v>0</v>
      </c>
      <c r="AL40" s="39">
        <v>3.5099999999999999E-2</v>
      </c>
      <c r="AM40" s="39">
        <v>0</v>
      </c>
      <c r="AN40" s="39">
        <v>0</v>
      </c>
      <c r="AO40" s="39">
        <v>0</v>
      </c>
      <c r="AP40" s="39">
        <v>0</v>
      </c>
      <c r="AQ40" s="39">
        <v>0</v>
      </c>
      <c r="AR40" s="39">
        <v>0</v>
      </c>
      <c r="AS40" s="39">
        <v>0</v>
      </c>
      <c r="AT40" s="39">
        <v>0</v>
      </c>
      <c r="AU40" s="39">
        <v>0</v>
      </c>
      <c r="AV40" s="39">
        <v>0.34679999999999994</v>
      </c>
      <c r="AW40" s="39">
        <v>0</v>
      </c>
      <c r="AX40" s="39">
        <v>1.1917</v>
      </c>
      <c r="AY40" s="39">
        <v>0.254</v>
      </c>
      <c r="AZ40" s="39">
        <v>1.1638000000000002</v>
      </c>
      <c r="BA40" s="39">
        <v>0</v>
      </c>
      <c r="BB40" s="39">
        <v>0</v>
      </c>
      <c r="BC40" s="39">
        <v>0</v>
      </c>
      <c r="BD40" s="39">
        <v>0</v>
      </c>
      <c r="BE40" s="39">
        <v>0</v>
      </c>
      <c r="BF40" s="39">
        <v>0</v>
      </c>
      <c r="BG40" s="39">
        <v>0</v>
      </c>
      <c r="BH40" s="38">
        <v>3.1838000000000002</v>
      </c>
      <c r="BI40" s="38">
        <v>3.1485999999999996</v>
      </c>
      <c r="BJ40" s="38">
        <v>40.718599999999995</v>
      </c>
      <c r="BK40" s="148"/>
    </row>
    <row r="41" spans="1:67" ht="16.149999999999999" customHeight="1">
      <c r="A41" s="143"/>
      <c r="B41" s="9" t="s">
        <v>132</v>
      </c>
      <c r="C41" s="143" t="s">
        <v>52</v>
      </c>
      <c r="D41" s="35">
        <v>3.1799999999999997</v>
      </c>
      <c r="E41" s="38">
        <v>0</v>
      </c>
      <c r="F41" s="38">
        <v>0</v>
      </c>
      <c r="G41" s="39">
        <v>0</v>
      </c>
      <c r="H41" s="39">
        <v>0</v>
      </c>
      <c r="I41" s="39">
        <v>0</v>
      </c>
      <c r="J41" s="39">
        <v>0</v>
      </c>
      <c r="K41" s="39">
        <v>0</v>
      </c>
      <c r="L41" s="39">
        <v>0</v>
      </c>
      <c r="M41" s="39">
        <v>0</v>
      </c>
      <c r="N41" s="39">
        <v>0</v>
      </c>
      <c r="O41" s="39">
        <v>0</v>
      </c>
      <c r="P41" s="39">
        <v>0</v>
      </c>
      <c r="Q41" s="39">
        <v>0</v>
      </c>
      <c r="R41" s="39">
        <v>0</v>
      </c>
      <c r="S41" s="39">
        <v>0</v>
      </c>
      <c r="T41" s="39">
        <v>0</v>
      </c>
      <c r="U41" s="38">
        <v>3.1799999999999997</v>
      </c>
      <c r="V41" s="39">
        <v>0</v>
      </c>
      <c r="W41" s="39">
        <v>0</v>
      </c>
      <c r="X41" s="39">
        <v>0</v>
      </c>
      <c r="Y41" s="39">
        <v>0</v>
      </c>
      <c r="Z41" s="39">
        <v>0</v>
      </c>
      <c r="AA41" s="39">
        <v>0</v>
      </c>
      <c r="AB41" s="39">
        <v>0</v>
      </c>
      <c r="AC41" s="39">
        <v>0</v>
      </c>
      <c r="AD41" s="39">
        <v>3.1799999999999997</v>
      </c>
      <c r="AE41" s="39">
        <v>0</v>
      </c>
      <c r="AF41" s="39">
        <v>0</v>
      </c>
      <c r="AG41" s="39">
        <v>0.23469999999999999</v>
      </c>
      <c r="AH41" s="39">
        <v>0</v>
      </c>
      <c r="AI41" s="39">
        <v>0</v>
      </c>
      <c r="AJ41" s="170">
        <v>2.9452999999999996</v>
      </c>
      <c r="AK41" s="39">
        <v>0</v>
      </c>
      <c r="AL41" s="39">
        <v>0</v>
      </c>
      <c r="AM41" s="39">
        <v>0</v>
      </c>
      <c r="AN41" s="39">
        <v>0</v>
      </c>
      <c r="AO41" s="39">
        <v>0</v>
      </c>
      <c r="AP41" s="39">
        <v>0</v>
      </c>
      <c r="AQ41" s="39">
        <v>0</v>
      </c>
      <c r="AR41" s="39">
        <v>0</v>
      </c>
      <c r="AS41" s="39">
        <v>0</v>
      </c>
      <c r="AT41" s="39">
        <v>0</v>
      </c>
      <c r="AU41" s="39">
        <v>0</v>
      </c>
      <c r="AV41" s="39">
        <v>0</v>
      </c>
      <c r="AW41" s="39">
        <v>0</v>
      </c>
      <c r="AX41" s="39">
        <v>0</v>
      </c>
      <c r="AY41" s="39">
        <v>0</v>
      </c>
      <c r="AZ41" s="39">
        <v>0</v>
      </c>
      <c r="BA41" s="39">
        <v>0</v>
      </c>
      <c r="BB41" s="39">
        <v>0</v>
      </c>
      <c r="BC41" s="39">
        <v>0</v>
      </c>
      <c r="BD41" s="39">
        <v>0</v>
      </c>
      <c r="BE41" s="39">
        <v>0</v>
      </c>
      <c r="BF41" s="39">
        <v>0</v>
      </c>
      <c r="BG41" s="39">
        <v>0</v>
      </c>
      <c r="BH41" s="38">
        <v>0.23469999999999999</v>
      </c>
      <c r="BI41" s="38">
        <v>7.5084999999999997</v>
      </c>
      <c r="BJ41" s="38">
        <v>10.688499999999999</v>
      </c>
      <c r="BK41" s="148"/>
    </row>
    <row r="42" spans="1:67" ht="16.149999999999999" customHeight="1">
      <c r="A42" s="143"/>
      <c r="B42" s="9" t="s">
        <v>134</v>
      </c>
      <c r="C42" s="143" t="s">
        <v>47</v>
      </c>
      <c r="D42" s="35">
        <v>910.01999999999987</v>
      </c>
      <c r="E42" s="38">
        <v>0.01</v>
      </c>
      <c r="F42" s="38">
        <v>0</v>
      </c>
      <c r="G42" s="39">
        <v>0</v>
      </c>
      <c r="H42" s="39">
        <v>0</v>
      </c>
      <c r="I42" s="39">
        <v>0</v>
      </c>
      <c r="J42" s="39">
        <v>0</v>
      </c>
      <c r="K42" s="39">
        <v>0</v>
      </c>
      <c r="L42" s="39">
        <v>0</v>
      </c>
      <c r="M42" s="39">
        <v>0</v>
      </c>
      <c r="N42" s="39">
        <v>0</v>
      </c>
      <c r="O42" s="39">
        <v>0</v>
      </c>
      <c r="P42" s="39">
        <v>0</v>
      </c>
      <c r="Q42" s="39">
        <v>0</v>
      </c>
      <c r="R42" s="39">
        <v>0</v>
      </c>
      <c r="S42" s="39">
        <v>0</v>
      </c>
      <c r="T42" s="39">
        <v>0.01</v>
      </c>
      <c r="U42" s="38">
        <v>910.00999999999976</v>
      </c>
      <c r="V42" s="39">
        <v>0</v>
      </c>
      <c r="W42" s="39">
        <v>0</v>
      </c>
      <c r="X42" s="39">
        <v>0</v>
      </c>
      <c r="Y42" s="39">
        <v>0</v>
      </c>
      <c r="Z42" s="39">
        <v>0</v>
      </c>
      <c r="AA42" s="39">
        <v>0</v>
      </c>
      <c r="AB42" s="39">
        <v>0</v>
      </c>
      <c r="AC42" s="39">
        <v>0</v>
      </c>
      <c r="AD42" s="39">
        <v>909.82909999999981</v>
      </c>
      <c r="AE42" s="39">
        <v>0</v>
      </c>
      <c r="AF42" s="39">
        <v>0</v>
      </c>
      <c r="AG42" s="39">
        <v>0</v>
      </c>
      <c r="AH42" s="39">
        <v>0</v>
      </c>
      <c r="AI42" s="39">
        <v>0</v>
      </c>
      <c r="AJ42" s="39">
        <v>0</v>
      </c>
      <c r="AK42" s="170">
        <v>909.82909999999981</v>
      </c>
      <c r="AL42" s="39">
        <v>0</v>
      </c>
      <c r="AM42" s="39">
        <v>0</v>
      </c>
      <c r="AN42" s="39">
        <v>0</v>
      </c>
      <c r="AO42" s="39">
        <v>0</v>
      </c>
      <c r="AP42" s="39">
        <v>0</v>
      </c>
      <c r="AQ42" s="39">
        <v>0</v>
      </c>
      <c r="AR42" s="39">
        <v>0</v>
      </c>
      <c r="AS42" s="39">
        <v>0</v>
      </c>
      <c r="AT42" s="39">
        <v>0</v>
      </c>
      <c r="AU42" s="39">
        <v>0</v>
      </c>
      <c r="AV42" s="39">
        <v>0</v>
      </c>
      <c r="AW42" s="39">
        <v>0</v>
      </c>
      <c r="AX42" s="39">
        <v>0.18090000000000001</v>
      </c>
      <c r="AY42" s="39">
        <v>0</v>
      </c>
      <c r="AZ42" s="39">
        <v>0</v>
      </c>
      <c r="BA42" s="39">
        <v>0</v>
      </c>
      <c r="BB42" s="39">
        <v>0</v>
      </c>
      <c r="BC42" s="39">
        <v>0</v>
      </c>
      <c r="BD42" s="39">
        <v>0</v>
      </c>
      <c r="BE42" s="39">
        <v>0</v>
      </c>
      <c r="BF42" s="39">
        <v>0</v>
      </c>
      <c r="BG42" s="39">
        <v>0</v>
      </c>
      <c r="BH42" s="38">
        <v>0.19090000000000001</v>
      </c>
      <c r="BI42" s="38">
        <v>93.83239999999995</v>
      </c>
      <c r="BJ42" s="38">
        <v>1003.8523999999998</v>
      </c>
      <c r="BK42" s="148"/>
    </row>
    <row r="43" spans="1:67" ht="16.149999999999999" customHeight="1">
      <c r="A43" s="143"/>
      <c r="B43" s="9" t="s">
        <v>289</v>
      </c>
      <c r="C43" s="143" t="s">
        <v>48</v>
      </c>
      <c r="D43" s="35">
        <v>0.67000000000000026</v>
      </c>
      <c r="E43" s="38">
        <v>0</v>
      </c>
      <c r="F43" s="38">
        <v>0</v>
      </c>
      <c r="G43" s="39">
        <v>0</v>
      </c>
      <c r="H43" s="39">
        <v>0</v>
      </c>
      <c r="I43" s="39">
        <v>0</v>
      </c>
      <c r="J43" s="39">
        <v>0</v>
      </c>
      <c r="K43" s="39">
        <v>0</v>
      </c>
      <c r="L43" s="39">
        <v>0</v>
      </c>
      <c r="M43" s="39">
        <v>0</v>
      </c>
      <c r="N43" s="39">
        <v>0</v>
      </c>
      <c r="O43" s="39">
        <v>0</v>
      </c>
      <c r="P43" s="39">
        <v>0</v>
      </c>
      <c r="Q43" s="39">
        <v>0</v>
      </c>
      <c r="R43" s="39">
        <v>0</v>
      </c>
      <c r="S43" s="39">
        <v>0</v>
      </c>
      <c r="T43" s="39">
        <v>0</v>
      </c>
      <c r="U43" s="38">
        <v>0.67000000000000026</v>
      </c>
      <c r="V43" s="39">
        <v>0</v>
      </c>
      <c r="W43" s="39">
        <v>0</v>
      </c>
      <c r="X43" s="39">
        <v>0</v>
      </c>
      <c r="Y43" s="39">
        <v>0</v>
      </c>
      <c r="Z43" s="39">
        <v>0</v>
      </c>
      <c r="AA43" s="39">
        <v>0</v>
      </c>
      <c r="AB43" s="39">
        <v>0</v>
      </c>
      <c r="AC43" s="39">
        <v>0</v>
      </c>
      <c r="AD43" s="39">
        <v>0.6253000000000003</v>
      </c>
      <c r="AE43" s="39">
        <v>0</v>
      </c>
      <c r="AF43" s="39">
        <v>0</v>
      </c>
      <c r="AG43" s="39">
        <v>0</v>
      </c>
      <c r="AH43" s="39">
        <v>0</v>
      </c>
      <c r="AI43" s="39">
        <v>0</v>
      </c>
      <c r="AJ43" s="39">
        <v>0</v>
      </c>
      <c r="AK43" s="39">
        <v>0</v>
      </c>
      <c r="AL43" s="170">
        <v>0.6253000000000003</v>
      </c>
      <c r="AM43" s="39">
        <v>0</v>
      </c>
      <c r="AN43" s="39">
        <v>0</v>
      </c>
      <c r="AO43" s="39">
        <v>0</v>
      </c>
      <c r="AP43" s="39">
        <v>0</v>
      </c>
      <c r="AQ43" s="39">
        <v>0</v>
      </c>
      <c r="AR43" s="39">
        <v>0</v>
      </c>
      <c r="AS43" s="39">
        <v>0</v>
      </c>
      <c r="AT43" s="39">
        <v>0</v>
      </c>
      <c r="AU43" s="39">
        <v>0</v>
      </c>
      <c r="AV43" s="39">
        <v>0</v>
      </c>
      <c r="AW43" s="39">
        <v>0</v>
      </c>
      <c r="AX43" s="39">
        <v>0</v>
      </c>
      <c r="AY43" s="39">
        <v>0</v>
      </c>
      <c r="AZ43" s="39">
        <v>4.4699999999999997E-2</v>
      </c>
      <c r="BA43" s="39">
        <v>0</v>
      </c>
      <c r="BB43" s="39">
        <v>0</v>
      </c>
      <c r="BC43" s="39">
        <v>0</v>
      </c>
      <c r="BD43" s="39">
        <v>0</v>
      </c>
      <c r="BE43" s="39">
        <v>0</v>
      </c>
      <c r="BF43" s="39">
        <v>0</v>
      </c>
      <c r="BG43" s="39">
        <v>0</v>
      </c>
      <c r="BH43" s="38">
        <v>4.4699999999999997E-2</v>
      </c>
      <c r="BI43" s="38">
        <v>1.0474000000000003</v>
      </c>
      <c r="BJ43" s="38">
        <v>1.7174000000000005</v>
      </c>
      <c r="BK43" s="148"/>
    </row>
    <row r="44" spans="1:67" ht="16.149999999999999" customHeight="1">
      <c r="A44" s="11"/>
      <c r="B44" s="9" t="s">
        <v>220</v>
      </c>
      <c r="C44" s="11" t="s">
        <v>221</v>
      </c>
      <c r="D44" s="35">
        <v>0</v>
      </c>
      <c r="E44" s="38">
        <v>0</v>
      </c>
      <c r="F44" s="38">
        <v>0</v>
      </c>
      <c r="G44" s="39">
        <v>0</v>
      </c>
      <c r="H44" s="39">
        <v>0</v>
      </c>
      <c r="I44" s="39">
        <v>0</v>
      </c>
      <c r="J44" s="39">
        <v>0</v>
      </c>
      <c r="K44" s="39">
        <v>0</v>
      </c>
      <c r="L44" s="39">
        <v>0</v>
      </c>
      <c r="M44" s="39">
        <v>0</v>
      </c>
      <c r="N44" s="39">
        <v>0</v>
      </c>
      <c r="O44" s="39">
        <v>0</v>
      </c>
      <c r="P44" s="39">
        <v>0</v>
      </c>
      <c r="Q44" s="39">
        <v>0</v>
      </c>
      <c r="R44" s="39">
        <v>0</v>
      </c>
      <c r="S44" s="39">
        <v>0</v>
      </c>
      <c r="T44" s="39">
        <v>0</v>
      </c>
      <c r="U44" s="38">
        <v>0</v>
      </c>
      <c r="V44" s="39">
        <v>0</v>
      </c>
      <c r="W44" s="39">
        <v>0</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170">
        <v>0</v>
      </c>
      <c r="AN44" s="39">
        <v>0</v>
      </c>
      <c r="AO44" s="39">
        <v>0</v>
      </c>
      <c r="AP44" s="39">
        <v>0</v>
      </c>
      <c r="AQ44" s="39">
        <v>0</v>
      </c>
      <c r="AR44" s="39">
        <v>0</v>
      </c>
      <c r="AS44" s="39">
        <v>0</v>
      </c>
      <c r="AT44" s="39">
        <v>0</v>
      </c>
      <c r="AU44" s="39">
        <v>0</v>
      </c>
      <c r="AV44" s="39">
        <v>0</v>
      </c>
      <c r="AW44" s="39">
        <v>0</v>
      </c>
      <c r="AX44" s="39">
        <v>0</v>
      </c>
      <c r="AY44" s="39">
        <v>0</v>
      </c>
      <c r="AZ44" s="39">
        <v>0</v>
      </c>
      <c r="BA44" s="39">
        <v>0</v>
      </c>
      <c r="BB44" s="39">
        <v>0</v>
      </c>
      <c r="BC44" s="39">
        <v>0</v>
      </c>
      <c r="BD44" s="39">
        <v>0</v>
      </c>
      <c r="BE44" s="39">
        <v>0</v>
      </c>
      <c r="BF44" s="39">
        <v>0</v>
      </c>
      <c r="BG44" s="39">
        <v>0</v>
      </c>
      <c r="BH44" s="38">
        <v>0</v>
      </c>
      <c r="BI44" s="38">
        <v>0</v>
      </c>
      <c r="BJ44" s="38">
        <v>0</v>
      </c>
      <c r="BK44" s="148"/>
    </row>
    <row r="45" spans="1:67" ht="16.149999999999999" customHeight="1">
      <c r="A45" s="143"/>
      <c r="B45" s="9" t="s">
        <v>286</v>
      </c>
      <c r="C45" s="143" t="s">
        <v>37</v>
      </c>
      <c r="D45" s="35">
        <v>1.25</v>
      </c>
      <c r="E45" s="38">
        <v>0</v>
      </c>
      <c r="F45" s="38">
        <v>0</v>
      </c>
      <c r="G45" s="39">
        <v>0</v>
      </c>
      <c r="H45" s="39">
        <v>0</v>
      </c>
      <c r="I45" s="39">
        <v>0</v>
      </c>
      <c r="J45" s="39">
        <v>0</v>
      </c>
      <c r="K45" s="39">
        <v>0</v>
      </c>
      <c r="L45" s="39">
        <v>0</v>
      </c>
      <c r="M45" s="39">
        <v>0</v>
      </c>
      <c r="N45" s="39">
        <v>0</v>
      </c>
      <c r="O45" s="39">
        <v>0</v>
      </c>
      <c r="P45" s="39">
        <v>0</v>
      </c>
      <c r="Q45" s="39">
        <v>0</v>
      </c>
      <c r="R45" s="39">
        <v>0</v>
      </c>
      <c r="S45" s="39">
        <v>0</v>
      </c>
      <c r="T45" s="39">
        <v>0</v>
      </c>
      <c r="U45" s="38">
        <v>1.25</v>
      </c>
      <c r="V45" s="39">
        <v>0</v>
      </c>
      <c r="W45" s="39">
        <v>0</v>
      </c>
      <c r="X45" s="39">
        <v>0</v>
      </c>
      <c r="Y45" s="39">
        <v>0</v>
      </c>
      <c r="Z45" s="39">
        <v>0</v>
      </c>
      <c r="AA45" s="39">
        <v>0</v>
      </c>
      <c r="AB45" s="39">
        <v>0</v>
      </c>
      <c r="AC45" s="39">
        <v>0</v>
      </c>
      <c r="AD45" s="39">
        <v>1.25</v>
      </c>
      <c r="AE45" s="39">
        <v>0</v>
      </c>
      <c r="AF45" s="39">
        <v>0</v>
      </c>
      <c r="AG45" s="39">
        <v>0</v>
      </c>
      <c r="AH45" s="39">
        <v>0</v>
      </c>
      <c r="AI45" s="39">
        <v>0</v>
      </c>
      <c r="AJ45" s="39">
        <v>0</v>
      </c>
      <c r="AK45" s="39">
        <v>0</v>
      </c>
      <c r="AL45" s="39">
        <v>0</v>
      </c>
      <c r="AM45" s="39">
        <v>0</v>
      </c>
      <c r="AN45" s="170">
        <v>1.25</v>
      </c>
      <c r="AO45" s="39">
        <v>0</v>
      </c>
      <c r="AP45" s="39">
        <v>0</v>
      </c>
      <c r="AQ45" s="39">
        <v>0</v>
      </c>
      <c r="AR45" s="39">
        <v>0</v>
      </c>
      <c r="AS45" s="39">
        <v>0</v>
      </c>
      <c r="AT45" s="39">
        <v>0</v>
      </c>
      <c r="AU45" s="39">
        <v>0</v>
      </c>
      <c r="AV45" s="39">
        <v>0</v>
      </c>
      <c r="AW45" s="39">
        <v>0</v>
      </c>
      <c r="AX45" s="39">
        <v>0</v>
      </c>
      <c r="AY45" s="39">
        <v>0</v>
      </c>
      <c r="AZ45" s="39">
        <v>0</v>
      </c>
      <c r="BA45" s="39">
        <v>0</v>
      </c>
      <c r="BB45" s="39">
        <v>0</v>
      </c>
      <c r="BC45" s="39">
        <v>0</v>
      </c>
      <c r="BD45" s="39">
        <v>0</v>
      </c>
      <c r="BE45" s="39">
        <v>0</v>
      </c>
      <c r="BF45" s="39">
        <v>0</v>
      </c>
      <c r="BG45" s="39">
        <v>0</v>
      </c>
      <c r="BH45" s="38">
        <v>0</v>
      </c>
      <c r="BI45" s="38">
        <v>0</v>
      </c>
      <c r="BJ45" s="38">
        <v>1.25</v>
      </c>
      <c r="BK45" s="148"/>
    </row>
    <row r="46" spans="1:67" ht="16.149999999999999" customHeight="1">
      <c r="A46" s="143"/>
      <c r="B46" s="9" t="s">
        <v>82</v>
      </c>
      <c r="C46" s="143" t="s">
        <v>38</v>
      </c>
      <c r="D46" s="35">
        <v>2.34</v>
      </c>
      <c r="E46" s="38">
        <v>0</v>
      </c>
      <c r="F46" s="38">
        <v>0</v>
      </c>
      <c r="G46" s="39">
        <v>0</v>
      </c>
      <c r="H46" s="39">
        <v>0</v>
      </c>
      <c r="I46" s="39">
        <v>0</v>
      </c>
      <c r="J46" s="39">
        <v>0</v>
      </c>
      <c r="K46" s="39">
        <v>0</v>
      </c>
      <c r="L46" s="39">
        <v>0</v>
      </c>
      <c r="M46" s="39">
        <v>0</v>
      </c>
      <c r="N46" s="39">
        <v>0</v>
      </c>
      <c r="O46" s="39">
        <v>0</v>
      </c>
      <c r="P46" s="39">
        <v>0</v>
      </c>
      <c r="Q46" s="39">
        <v>0</v>
      </c>
      <c r="R46" s="39">
        <v>0</v>
      </c>
      <c r="S46" s="39">
        <v>0</v>
      </c>
      <c r="T46" s="39">
        <v>0</v>
      </c>
      <c r="U46" s="38">
        <v>2.34</v>
      </c>
      <c r="V46" s="39">
        <v>0</v>
      </c>
      <c r="W46" s="39">
        <v>0</v>
      </c>
      <c r="X46" s="39">
        <v>0</v>
      </c>
      <c r="Y46" s="39">
        <v>0</v>
      </c>
      <c r="Z46" s="39">
        <v>0</v>
      </c>
      <c r="AA46" s="39">
        <v>0</v>
      </c>
      <c r="AB46" s="39">
        <v>0</v>
      </c>
      <c r="AC46" s="39">
        <v>0</v>
      </c>
      <c r="AD46" s="39">
        <v>2.34</v>
      </c>
      <c r="AE46" s="39">
        <v>0</v>
      </c>
      <c r="AF46" s="39">
        <v>0</v>
      </c>
      <c r="AG46" s="39">
        <v>0</v>
      </c>
      <c r="AH46" s="39">
        <v>0</v>
      </c>
      <c r="AI46" s="39">
        <v>0</v>
      </c>
      <c r="AJ46" s="39">
        <v>0</v>
      </c>
      <c r="AK46" s="39">
        <v>0</v>
      </c>
      <c r="AL46" s="39">
        <v>0</v>
      </c>
      <c r="AM46" s="39">
        <v>0</v>
      </c>
      <c r="AN46" s="39">
        <v>0</v>
      </c>
      <c r="AO46" s="170">
        <v>2.34</v>
      </c>
      <c r="AP46" s="39">
        <v>0</v>
      </c>
      <c r="AQ46" s="39">
        <v>0</v>
      </c>
      <c r="AR46" s="39">
        <v>0</v>
      </c>
      <c r="AS46" s="39">
        <v>0</v>
      </c>
      <c r="AT46" s="39">
        <v>0</v>
      </c>
      <c r="AU46" s="39">
        <v>0</v>
      </c>
      <c r="AV46" s="39">
        <v>0</v>
      </c>
      <c r="AW46" s="39">
        <v>0</v>
      </c>
      <c r="AX46" s="39">
        <v>0</v>
      </c>
      <c r="AY46" s="39">
        <v>0</v>
      </c>
      <c r="AZ46" s="39">
        <v>0</v>
      </c>
      <c r="BA46" s="39">
        <v>0</v>
      </c>
      <c r="BB46" s="39">
        <v>0</v>
      </c>
      <c r="BC46" s="39">
        <v>0</v>
      </c>
      <c r="BD46" s="39">
        <v>0</v>
      </c>
      <c r="BE46" s="39">
        <v>0</v>
      </c>
      <c r="BF46" s="39">
        <v>0</v>
      </c>
      <c r="BG46" s="39">
        <v>0</v>
      </c>
      <c r="BH46" s="38">
        <v>0</v>
      </c>
      <c r="BI46" s="38">
        <v>12.8675</v>
      </c>
      <c r="BJ46" s="38">
        <v>15.2075</v>
      </c>
      <c r="BK46" s="148"/>
    </row>
    <row r="47" spans="1:67" ht="16.149999999999999" customHeight="1">
      <c r="A47" s="143"/>
      <c r="B47" s="142" t="s">
        <v>114</v>
      </c>
      <c r="C47" s="143" t="s">
        <v>39</v>
      </c>
      <c r="D47" s="35">
        <v>0</v>
      </c>
      <c r="E47" s="38">
        <v>0</v>
      </c>
      <c r="F47" s="38">
        <v>0</v>
      </c>
      <c r="G47" s="39">
        <v>0</v>
      </c>
      <c r="H47" s="39">
        <v>0</v>
      </c>
      <c r="I47" s="39">
        <v>0</v>
      </c>
      <c r="J47" s="39">
        <v>0</v>
      </c>
      <c r="K47" s="39">
        <v>0</v>
      </c>
      <c r="L47" s="39">
        <v>0</v>
      </c>
      <c r="M47" s="39">
        <v>0</v>
      </c>
      <c r="N47" s="39">
        <v>0</v>
      </c>
      <c r="O47" s="39">
        <v>0</v>
      </c>
      <c r="P47" s="39">
        <v>0</v>
      </c>
      <c r="Q47" s="39">
        <v>0</v>
      </c>
      <c r="R47" s="39">
        <v>0</v>
      </c>
      <c r="S47" s="39">
        <v>0</v>
      </c>
      <c r="T47" s="39">
        <v>0</v>
      </c>
      <c r="U47" s="38">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170">
        <v>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8">
        <v>0</v>
      </c>
      <c r="BI47" s="38">
        <v>0</v>
      </c>
      <c r="BJ47" s="38">
        <v>0</v>
      </c>
      <c r="BK47" s="148"/>
    </row>
    <row r="48" spans="1:67" ht="16.149999999999999" customHeight="1">
      <c r="A48" s="143"/>
      <c r="B48" s="142" t="s">
        <v>287</v>
      </c>
      <c r="C48" s="143" t="s">
        <v>41</v>
      </c>
      <c r="D48" s="35">
        <v>22.909999999999997</v>
      </c>
      <c r="E48" s="38">
        <v>0.15</v>
      </c>
      <c r="F48" s="38">
        <v>0</v>
      </c>
      <c r="G48" s="39">
        <v>0</v>
      </c>
      <c r="H48" s="39">
        <v>0</v>
      </c>
      <c r="I48" s="39">
        <v>0</v>
      </c>
      <c r="J48" s="39">
        <v>0</v>
      </c>
      <c r="K48" s="39">
        <v>0</v>
      </c>
      <c r="L48" s="39">
        <v>0</v>
      </c>
      <c r="M48" s="39">
        <v>0</v>
      </c>
      <c r="N48" s="39">
        <v>0</v>
      </c>
      <c r="O48" s="39">
        <v>0</v>
      </c>
      <c r="P48" s="39">
        <v>0</v>
      </c>
      <c r="Q48" s="39">
        <v>0</v>
      </c>
      <c r="R48" s="39">
        <v>0</v>
      </c>
      <c r="S48" s="39">
        <v>0</v>
      </c>
      <c r="T48" s="39">
        <v>0.15</v>
      </c>
      <c r="U48" s="38">
        <v>22.759999999999998</v>
      </c>
      <c r="V48" s="39">
        <v>0</v>
      </c>
      <c r="W48" s="39">
        <v>0</v>
      </c>
      <c r="X48" s="39">
        <v>0</v>
      </c>
      <c r="Y48" s="39">
        <v>0</v>
      </c>
      <c r="Z48" s="39">
        <v>0</v>
      </c>
      <c r="AA48" s="39">
        <v>0</v>
      </c>
      <c r="AB48" s="39">
        <v>0</v>
      </c>
      <c r="AC48" s="39">
        <v>0</v>
      </c>
      <c r="AD48" s="39">
        <v>22.669999999999998</v>
      </c>
      <c r="AE48" s="39">
        <v>0</v>
      </c>
      <c r="AF48" s="39">
        <v>0</v>
      </c>
      <c r="AG48" s="39">
        <v>0</v>
      </c>
      <c r="AH48" s="39">
        <v>0</v>
      </c>
      <c r="AI48" s="39">
        <v>0</v>
      </c>
      <c r="AJ48" s="39">
        <v>0</v>
      </c>
      <c r="AK48" s="39">
        <v>0</v>
      </c>
      <c r="AL48" s="39">
        <v>0</v>
      </c>
      <c r="AM48" s="39">
        <v>0</v>
      </c>
      <c r="AN48" s="39">
        <v>0</v>
      </c>
      <c r="AO48" s="39">
        <v>0</v>
      </c>
      <c r="AP48" s="39">
        <v>0</v>
      </c>
      <c r="AQ48" s="170">
        <v>22.669999999999998</v>
      </c>
      <c r="AR48" s="39">
        <v>0</v>
      </c>
      <c r="AS48" s="39">
        <v>0</v>
      </c>
      <c r="AT48" s="39">
        <v>0</v>
      </c>
      <c r="AU48" s="39">
        <v>0</v>
      </c>
      <c r="AV48" s="39">
        <v>0</v>
      </c>
      <c r="AW48" s="39">
        <v>0</v>
      </c>
      <c r="AX48" s="39">
        <v>0.09</v>
      </c>
      <c r="AY48" s="39">
        <v>0</v>
      </c>
      <c r="AZ48" s="39">
        <v>0</v>
      </c>
      <c r="BA48" s="39">
        <v>0</v>
      </c>
      <c r="BB48" s="39">
        <v>0</v>
      </c>
      <c r="BC48" s="39">
        <v>0</v>
      </c>
      <c r="BD48" s="39">
        <v>0</v>
      </c>
      <c r="BE48" s="39">
        <v>0</v>
      </c>
      <c r="BF48" s="39">
        <v>0</v>
      </c>
      <c r="BG48" s="39">
        <v>0</v>
      </c>
      <c r="BH48" s="38">
        <v>0.24</v>
      </c>
      <c r="BI48" s="38">
        <v>22.962499999999999</v>
      </c>
      <c r="BJ48" s="38">
        <v>45.872499999999995</v>
      </c>
      <c r="BK48" s="148"/>
    </row>
    <row r="49" spans="1:63" ht="16.149999999999999" customHeight="1">
      <c r="A49" s="143"/>
      <c r="B49" s="9" t="s">
        <v>133</v>
      </c>
      <c r="C49" s="143" t="s">
        <v>53</v>
      </c>
      <c r="D49" s="35">
        <v>0</v>
      </c>
      <c r="E49" s="38">
        <v>0</v>
      </c>
      <c r="F49" s="38">
        <v>0</v>
      </c>
      <c r="G49" s="39">
        <v>0</v>
      </c>
      <c r="H49" s="39">
        <v>0</v>
      </c>
      <c r="I49" s="39">
        <v>0</v>
      </c>
      <c r="J49" s="39">
        <v>0</v>
      </c>
      <c r="K49" s="39">
        <v>0</v>
      </c>
      <c r="L49" s="39">
        <v>0</v>
      </c>
      <c r="M49" s="39">
        <v>0</v>
      </c>
      <c r="N49" s="39">
        <v>0</v>
      </c>
      <c r="O49" s="39">
        <v>0</v>
      </c>
      <c r="P49" s="39">
        <v>0</v>
      </c>
      <c r="Q49" s="39">
        <v>0</v>
      </c>
      <c r="R49" s="39">
        <v>0</v>
      </c>
      <c r="S49" s="39">
        <v>0</v>
      </c>
      <c r="T49" s="39">
        <v>0</v>
      </c>
      <c r="U49" s="38">
        <v>0</v>
      </c>
      <c r="V49" s="39">
        <v>0</v>
      </c>
      <c r="W49" s="39">
        <v>0</v>
      </c>
      <c r="X49" s="39">
        <v>0</v>
      </c>
      <c r="Y49" s="39">
        <v>0</v>
      </c>
      <c r="Z49" s="39">
        <v>0</v>
      </c>
      <c r="AA49" s="39">
        <v>0</v>
      </c>
      <c r="AB49" s="39">
        <v>0</v>
      </c>
      <c r="AC49" s="39">
        <v>0</v>
      </c>
      <c r="AD49" s="39">
        <v>0</v>
      </c>
      <c r="AE49" s="39">
        <v>0</v>
      </c>
      <c r="AF49" s="39">
        <v>0</v>
      </c>
      <c r="AG49" s="39">
        <v>0</v>
      </c>
      <c r="AH49" s="39">
        <v>0</v>
      </c>
      <c r="AI49" s="39">
        <v>0</v>
      </c>
      <c r="AJ49" s="39">
        <v>0</v>
      </c>
      <c r="AK49" s="39">
        <v>0</v>
      </c>
      <c r="AL49" s="39">
        <v>0</v>
      </c>
      <c r="AM49" s="39">
        <v>0</v>
      </c>
      <c r="AN49" s="39">
        <v>0</v>
      </c>
      <c r="AO49" s="39">
        <v>0</v>
      </c>
      <c r="AP49" s="39">
        <v>0</v>
      </c>
      <c r="AQ49" s="39">
        <v>0</v>
      </c>
      <c r="AR49" s="170">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8">
        <v>0</v>
      </c>
      <c r="BI49" s="38">
        <v>0</v>
      </c>
      <c r="BJ49" s="38">
        <v>0</v>
      </c>
      <c r="BK49" s="148"/>
    </row>
    <row r="50" spans="1:63" ht="16.149999999999999" customHeight="1">
      <c r="A50" s="143"/>
      <c r="B50" s="9" t="s">
        <v>130</v>
      </c>
      <c r="C50" s="143" t="s">
        <v>54</v>
      </c>
      <c r="D50" s="35">
        <v>0</v>
      </c>
      <c r="E50" s="38">
        <v>0</v>
      </c>
      <c r="F50" s="38">
        <v>0</v>
      </c>
      <c r="G50" s="39">
        <v>0</v>
      </c>
      <c r="H50" s="39">
        <v>0</v>
      </c>
      <c r="I50" s="39">
        <v>0</v>
      </c>
      <c r="J50" s="39">
        <v>0</v>
      </c>
      <c r="K50" s="39">
        <v>0</v>
      </c>
      <c r="L50" s="39">
        <v>0</v>
      </c>
      <c r="M50" s="39">
        <v>0</v>
      </c>
      <c r="N50" s="39">
        <v>0</v>
      </c>
      <c r="O50" s="39">
        <v>0</v>
      </c>
      <c r="P50" s="39">
        <v>0</v>
      </c>
      <c r="Q50" s="39">
        <v>0</v>
      </c>
      <c r="R50" s="39">
        <v>0</v>
      </c>
      <c r="S50" s="39">
        <v>0</v>
      </c>
      <c r="T50" s="39">
        <v>0</v>
      </c>
      <c r="U50" s="38">
        <v>0</v>
      </c>
      <c r="V50" s="39">
        <v>0</v>
      </c>
      <c r="W50" s="39">
        <v>0</v>
      </c>
      <c r="X50" s="39">
        <v>0</v>
      </c>
      <c r="Y50" s="39">
        <v>0</v>
      </c>
      <c r="Z50" s="39">
        <v>0</v>
      </c>
      <c r="AA50" s="39">
        <v>0</v>
      </c>
      <c r="AB50" s="39">
        <v>0</v>
      </c>
      <c r="AC50" s="39">
        <v>0</v>
      </c>
      <c r="AD50" s="39">
        <v>0</v>
      </c>
      <c r="AE50" s="39">
        <v>0</v>
      </c>
      <c r="AF50" s="39">
        <v>0</v>
      </c>
      <c r="AG50" s="39">
        <v>0</v>
      </c>
      <c r="AH50" s="39">
        <v>0</v>
      </c>
      <c r="AI50" s="39">
        <v>0</v>
      </c>
      <c r="AJ50" s="39">
        <v>0</v>
      </c>
      <c r="AK50" s="39">
        <v>0</v>
      </c>
      <c r="AL50" s="39">
        <v>0</v>
      </c>
      <c r="AM50" s="39">
        <v>0</v>
      </c>
      <c r="AN50" s="39">
        <v>0</v>
      </c>
      <c r="AO50" s="39">
        <v>0</v>
      </c>
      <c r="AP50" s="39">
        <v>0</v>
      </c>
      <c r="AQ50" s="39">
        <v>0</v>
      </c>
      <c r="AR50" s="39">
        <v>0</v>
      </c>
      <c r="AS50" s="170">
        <v>0</v>
      </c>
      <c r="AT50" s="39">
        <v>0</v>
      </c>
      <c r="AU50" s="39">
        <v>0</v>
      </c>
      <c r="AV50" s="39">
        <v>0</v>
      </c>
      <c r="AW50" s="39">
        <v>0</v>
      </c>
      <c r="AX50" s="39">
        <v>0</v>
      </c>
      <c r="AY50" s="39">
        <v>0</v>
      </c>
      <c r="AZ50" s="39">
        <v>0</v>
      </c>
      <c r="BA50" s="39">
        <v>0</v>
      </c>
      <c r="BB50" s="39">
        <v>0</v>
      </c>
      <c r="BC50" s="39">
        <v>0</v>
      </c>
      <c r="BD50" s="39">
        <v>0</v>
      </c>
      <c r="BE50" s="39">
        <v>0</v>
      </c>
      <c r="BF50" s="39">
        <v>0</v>
      </c>
      <c r="BG50" s="39">
        <v>0</v>
      </c>
      <c r="BH50" s="38">
        <v>0</v>
      </c>
      <c r="BI50" s="38">
        <v>0</v>
      </c>
      <c r="BJ50" s="38">
        <v>0</v>
      </c>
      <c r="BK50" s="148"/>
    </row>
    <row r="51" spans="1:63" ht="16.149999999999999" customHeight="1">
      <c r="A51" s="143"/>
      <c r="B51" s="9" t="s">
        <v>127</v>
      </c>
      <c r="C51" s="143" t="s">
        <v>55</v>
      </c>
      <c r="D51" s="35">
        <v>3.5500000000000007</v>
      </c>
      <c r="E51" s="38">
        <v>0</v>
      </c>
      <c r="F51" s="38">
        <v>0</v>
      </c>
      <c r="G51" s="39">
        <v>0</v>
      </c>
      <c r="H51" s="39">
        <v>0</v>
      </c>
      <c r="I51" s="39">
        <v>0</v>
      </c>
      <c r="J51" s="39">
        <v>0</v>
      </c>
      <c r="K51" s="39">
        <v>0</v>
      </c>
      <c r="L51" s="39">
        <v>0</v>
      </c>
      <c r="M51" s="39">
        <v>0</v>
      </c>
      <c r="N51" s="39">
        <v>0</v>
      </c>
      <c r="O51" s="39">
        <v>0</v>
      </c>
      <c r="P51" s="39">
        <v>0</v>
      </c>
      <c r="Q51" s="39">
        <v>0</v>
      </c>
      <c r="R51" s="39">
        <v>0</v>
      </c>
      <c r="S51" s="39">
        <v>0</v>
      </c>
      <c r="T51" s="39">
        <v>0</v>
      </c>
      <c r="U51" s="38">
        <v>3.5500000000000007</v>
      </c>
      <c r="V51" s="39">
        <v>0</v>
      </c>
      <c r="W51" s="39">
        <v>0</v>
      </c>
      <c r="X51" s="39">
        <v>0</v>
      </c>
      <c r="Y51" s="39">
        <v>0</v>
      </c>
      <c r="Z51" s="39">
        <v>2.12E-2</v>
      </c>
      <c r="AA51" s="39">
        <v>0</v>
      </c>
      <c r="AB51" s="39">
        <v>0</v>
      </c>
      <c r="AC51" s="39">
        <v>0</v>
      </c>
      <c r="AD51" s="39">
        <v>2.5697000000000005</v>
      </c>
      <c r="AE51" s="39">
        <v>0</v>
      </c>
      <c r="AF51" s="39">
        <v>0</v>
      </c>
      <c r="AG51" s="39">
        <v>0</v>
      </c>
      <c r="AH51" s="39">
        <v>0</v>
      </c>
      <c r="AI51" s="39">
        <v>0.1583</v>
      </c>
      <c r="AJ51" s="39">
        <v>0</v>
      </c>
      <c r="AK51" s="39">
        <v>0</v>
      </c>
      <c r="AL51" s="39">
        <v>0</v>
      </c>
      <c r="AM51" s="39">
        <v>0</v>
      </c>
      <c r="AN51" s="39">
        <v>0</v>
      </c>
      <c r="AO51" s="39">
        <v>0</v>
      </c>
      <c r="AP51" s="39">
        <v>0</v>
      </c>
      <c r="AQ51" s="39">
        <v>0</v>
      </c>
      <c r="AR51" s="39">
        <v>0</v>
      </c>
      <c r="AS51" s="39">
        <v>0</v>
      </c>
      <c r="AT51" s="170">
        <v>2.4114000000000004</v>
      </c>
      <c r="AU51" s="39">
        <v>0</v>
      </c>
      <c r="AV51" s="39">
        <v>0</v>
      </c>
      <c r="AW51" s="39">
        <v>0</v>
      </c>
      <c r="AX51" s="39">
        <v>0.95910000000000006</v>
      </c>
      <c r="AY51" s="39">
        <v>0</v>
      </c>
      <c r="AZ51" s="39">
        <v>0</v>
      </c>
      <c r="BA51" s="39">
        <v>0</v>
      </c>
      <c r="BB51" s="39">
        <v>0</v>
      </c>
      <c r="BC51" s="39">
        <v>0</v>
      </c>
      <c r="BD51" s="39">
        <v>0</v>
      </c>
      <c r="BE51" s="39">
        <v>0</v>
      </c>
      <c r="BF51" s="39">
        <v>0</v>
      </c>
      <c r="BG51" s="39">
        <v>0</v>
      </c>
      <c r="BH51" s="38">
        <v>1.1386000000000001</v>
      </c>
      <c r="BI51" s="38">
        <v>1.2447999999999999</v>
      </c>
      <c r="BJ51" s="38">
        <v>4.7948000000000004</v>
      </c>
      <c r="BK51" s="148"/>
    </row>
    <row r="52" spans="1:63" ht="16.149999999999999" customHeight="1">
      <c r="A52" s="11" t="s">
        <v>72</v>
      </c>
      <c r="B52" s="9" t="s">
        <v>98</v>
      </c>
      <c r="C52" s="143" t="s">
        <v>59</v>
      </c>
      <c r="D52" s="35">
        <v>0</v>
      </c>
      <c r="E52" s="38">
        <v>0</v>
      </c>
      <c r="F52" s="38">
        <v>0</v>
      </c>
      <c r="G52" s="39">
        <v>0</v>
      </c>
      <c r="H52" s="39">
        <v>0</v>
      </c>
      <c r="I52" s="39">
        <v>0</v>
      </c>
      <c r="J52" s="39">
        <v>0</v>
      </c>
      <c r="K52" s="39">
        <v>0</v>
      </c>
      <c r="L52" s="39">
        <v>0</v>
      </c>
      <c r="M52" s="39">
        <v>0</v>
      </c>
      <c r="N52" s="39">
        <v>0</v>
      </c>
      <c r="O52" s="39">
        <v>0</v>
      </c>
      <c r="P52" s="39">
        <v>0</v>
      </c>
      <c r="Q52" s="39">
        <v>0</v>
      </c>
      <c r="R52" s="39">
        <v>0</v>
      </c>
      <c r="S52" s="39">
        <v>0</v>
      </c>
      <c r="T52" s="39">
        <v>0</v>
      </c>
      <c r="U52" s="38">
        <v>0</v>
      </c>
      <c r="V52" s="39">
        <v>0</v>
      </c>
      <c r="W52" s="39">
        <v>0</v>
      </c>
      <c r="X52" s="39">
        <v>0</v>
      </c>
      <c r="Y52" s="39">
        <v>0</v>
      </c>
      <c r="Z52" s="39">
        <v>0</v>
      </c>
      <c r="AA52" s="39">
        <v>0</v>
      </c>
      <c r="AB52" s="39">
        <v>0</v>
      </c>
      <c r="AC52" s="39">
        <v>0</v>
      </c>
      <c r="AD52" s="39">
        <v>0</v>
      </c>
      <c r="AE52" s="39">
        <v>0</v>
      </c>
      <c r="AF52" s="39">
        <v>0</v>
      </c>
      <c r="AG52" s="39">
        <v>0</v>
      </c>
      <c r="AH52" s="39">
        <v>0</v>
      </c>
      <c r="AI52" s="39">
        <v>0</v>
      </c>
      <c r="AJ52" s="39">
        <v>0</v>
      </c>
      <c r="AK52" s="39">
        <v>0</v>
      </c>
      <c r="AL52" s="39">
        <v>0</v>
      </c>
      <c r="AM52" s="39">
        <v>0</v>
      </c>
      <c r="AN52" s="39">
        <v>0</v>
      </c>
      <c r="AO52" s="39">
        <v>0</v>
      </c>
      <c r="AP52" s="39">
        <v>0</v>
      </c>
      <c r="AQ52" s="39">
        <v>0</v>
      </c>
      <c r="AR52" s="39">
        <v>0</v>
      </c>
      <c r="AS52" s="39">
        <v>0</v>
      </c>
      <c r="AT52" s="39">
        <v>0</v>
      </c>
      <c r="AU52" s="170">
        <v>0</v>
      </c>
      <c r="AV52" s="39">
        <v>0</v>
      </c>
      <c r="AW52" s="39">
        <v>0</v>
      </c>
      <c r="AX52" s="39">
        <v>0</v>
      </c>
      <c r="AY52" s="39">
        <v>0</v>
      </c>
      <c r="AZ52" s="39">
        <v>0</v>
      </c>
      <c r="BA52" s="39">
        <v>0</v>
      </c>
      <c r="BB52" s="39">
        <v>0</v>
      </c>
      <c r="BC52" s="39">
        <v>0</v>
      </c>
      <c r="BD52" s="39">
        <v>0</v>
      </c>
      <c r="BE52" s="39">
        <v>0</v>
      </c>
      <c r="BF52" s="39">
        <v>0</v>
      </c>
      <c r="BG52" s="39">
        <v>0</v>
      </c>
      <c r="BH52" s="38">
        <v>0</v>
      </c>
      <c r="BI52" s="38">
        <v>0</v>
      </c>
      <c r="BJ52" s="38">
        <v>0</v>
      </c>
      <c r="BK52" s="148"/>
    </row>
    <row r="53" spans="1:63" ht="16.149999999999999" customHeight="1">
      <c r="A53" s="11" t="s">
        <v>76</v>
      </c>
      <c r="B53" s="142" t="s">
        <v>103</v>
      </c>
      <c r="C53" s="143" t="s">
        <v>115</v>
      </c>
      <c r="D53" s="35">
        <v>4.3900000000000006</v>
      </c>
      <c r="E53" s="38">
        <v>0</v>
      </c>
      <c r="F53" s="38">
        <v>0</v>
      </c>
      <c r="G53" s="39">
        <v>0</v>
      </c>
      <c r="H53" s="39">
        <v>0</v>
      </c>
      <c r="I53" s="39">
        <v>0</v>
      </c>
      <c r="J53" s="39">
        <v>0</v>
      </c>
      <c r="K53" s="39">
        <v>0</v>
      </c>
      <c r="L53" s="39">
        <v>0</v>
      </c>
      <c r="M53" s="39">
        <v>0</v>
      </c>
      <c r="N53" s="39">
        <v>0</v>
      </c>
      <c r="O53" s="39">
        <v>0</v>
      </c>
      <c r="P53" s="39">
        <v>0</v>
      </c>
      <c r="Q53" s="39">
        <v>0</v>
      </c>
      <c r="R53" s="39">
        <v>0</v>
      </c>
      <c r="S53" s="39">
        <v>0</v>
      </c>
      <c r="T53" s="39">
        <v>0</v>
      </c>
      <c r="U53" s="38">
        <v>4.3900000000000006</v>
      </c>
      <c r="V53" s="39">
        <v>0</v>
      </c>
      <c r="W53" s="39">
        <v>0</v>
      </c>
      <c r="X53" s="39">
        <v>0</v>
      </c>
      <c r="Y53" s="39">
        <v>0</v>
      </c>
      <c r="Z53" s="39">
        <v>0</v>
      </c>
      <c r="AA53" s="39">
        <v>0</v>
      </c>
      <c r="AB53" s="39">
        <v>0</v>
      </c>
      <c r="AC53" s="39">
        <v>0</v>
      </c>
      <c r="AD53" s="39">
        <v>0.15770000000000001</v>
      </c>
      <c r="AE53" s="39">
        <v>0</v>
      </c>
      <c r="AF53" s="39">
        <v>0</v>
      </c>
      <c r="AG53" s="39">
        <v>0</v>
      </c>
      <c r="AH53" s="39">
        <v>0</v>
      </c>
      <c r="AI53" s="39">
        <v>0.15770000000000001</v>
      </c>
      <c r="AJ53" s="39">
        <v>0</v>
      </c>
      <c r="AK53" s="39">
        <v>0</v>
      </c>
      <c r="AL53" s="39">
        <v>0</v>
      </c>
      <c r="AM53" s="39">
        <v>0</v>
      </c>
      <c r="AN53" s="39">
        <v>0</v>
      </c>
      <c r="AO53" s="39">
        <v>0</v>
      </c>
      <c r="AP53" s="39">
        <v>0</v>
      </c>
      <c r="AQ53" s="39">
        <v>0</v>
      </c>
      <c r="AR53" s="39">
        <v>0</v>
      </c>
      <c r="AS53" s="39">
        <v>0</v>
      </c>
      <c r="AT53" s="39">
        <v>0</v>
      </c>
      <c r="AU53" s="39">
        <v>0</v>
      </c>
      <c r="AV53" s="170">
        <v>4.2123000000000008</v>
      </c>
      <c r="AW53" s="39">
        <v>0</v>
      </c>
      <c r="AX53" s="39">
        <v>0.02</v>
      </c>
      <c r="AY53" s="39">
        <v>0</v>
      </c>
      <c r="AZ53" s="39">
        <v>0</v>
      </c>
      <c r="BA53" s="39">
        <v>0</v>
      </c>
      <c r="BB53" s="39">
        <v>0</v>
      </c>
      <c r="BC53" s="39">
        <v>0</v>
      </c>
      <c r="BD53" s="39">
        <v>0</v>
      </c>
      <c r="BE53" s="39">
        <v>0</v>
      </c>
      <c r="BF53" s="39">
        <v>0</v>
      </c>
      <c r="BG53" s="39">
        <v>0</v>
      </c>
      <c r="BH53" s="38">
        <v>0.1777</v>
      </c>
      <c r="BI53" s="38">
        <v>6.5242000000000004</v>
      </c>
      <c r="BJ53" s="38">
        <v>10.914200000000001</v>
      </c>
      <c r="BK53" s="148"/>
    </row>
    <row r="54" spans="1:63" ht="16.149999999999999" customHeight="1">
      <c r="A54" s="11" t="s">
        <v>77</v>
      </c>
      <c r="B54" s="142" t="s">
        <v>290</v>
      </c>
      <c r="C54" s="143" t="s">
        <v>116</v>
      </c>
      <c r="D54" s="35">
        <v>0.83</v>
      </c>
      <c r="E54" s="38">
        <v>0</v>
      </c>
      <c r="F54" s="38">
        <v>0</v>
      </c>
      <c r="G54" s="39">
        <v>0</v>
      </c>
      <c r="H54" s="39">
        <v>0</v>
      </c>
      <c r="I54" s="39">
        <v>0</v>
      </c>
      <c r="J54" s="39">
        <v>0</v>
      </c>
      <c r="K54" s="39">
        <v>0</v>
      </c>
      <c r="L54" s="39">
        <v>0</v>
      </c>
      <c r="M54" s="39">
        <v>0</v>
      </c>
      <c r="N54" s="39">
        <v>0</v>
      </c>
      <c r="O54" s="39">
        <v>0</v>
      </c>
      <c r="P54" s="39">
        <v>0</v>
      </c>
      <c r="Q54" s="39">
        <v>0</v>
      </c>
      <c r="R54" s="39">
        <v>0</v>
      </c>
      <c r="S54" s="39">
        <v>0</v>
      </c>
      <c r="T54" s="39">
        <v>0</v>
      </c>
      <c r="U54" s="38">
        <v>0.83</v>
      </c>
      <c r="V54" s="39">
        <v>0</v>
      </c>
      <c r="W54" s="39">
        <v>0</v>
      </c>
      <c r="X54" s="39">
        <v>0</v>
      </c>
      <c r="Y54" s="39">
        <v>0</v>
      </c>
      <c r="Z54" s="39">
        <v>0</v>
      </c>
      <c r="AA54" s="39">
        <v>0</v>
      </c>
      <c r="AB54" s="39">
        <v>0</v>
      </c>
      <c r="AC54" s="39">
        <v>0</v>
      </c>
      <c r="AD54" s="39">
        <v>0</v>
      </c>
      <c r="AE54" s="39">
        <v>0</v>
      </c>
      <c r="AF54" s="39">
        <v>0</v>
      </c>
      <c r="AG54" s="39">
        <v>0</v>
      </c>
      <c r="AH54" s="39">
        <v>0</v>
      </c>
      <c r="AI54" s="39">
        <v>0</v>
      </c>
      <c r="AJ54" s="39">
        <v>0</v>
      </c>
      <c r="AK54" s="39">
        <v>0</v>
      </c>
      <c r="AL54" s="39">
        <v>0</v>
      </c>
      <c r="AM54" s="39">
        <v>0</v>
      </c>
      <c r="AN54" s="39">
        <v>0</v>
      </c>
      <c r="AO54" s="39">
        <v>0</v>
      </c>
      <c r="AP54" s="39">
        <v>0</v>
      </c>
      <c r="AQ54" s="39">
        <v>0</v>
      </c>
      <c r="AR54" s="39">
        <v>0</v>
      </c>
      <c r="AS54" s="39">
        <v>0</v>
      </c>
      <c r="AT54" s="39">
        <v>0</v>
      </c>
      <c r="AU54" s="39">
        <v>0</v>
      </c>
      <c r="AV54" s="39">
        <v>0</v>
      </c>
      <c r="AW54" s="170">
        <v>0.83</v>
      </c>
      <c r="AX54" s="39">
        <v>0</v>
      </c>
      <c r="AY54" s="39">
        <v>0</v>
      </c>
      <c r="AZ54" s="39">
        <v>0</v>
      </c>
      <c r="BA54" s="39">
        <v>0</v>
      </c>
      <c r="BB54" s="39">
        <v>0</v>
      </c>
      <c r="BC54" s="39">
        <v>0</v>
      </c>
      <c r="BD54" s="39">
        <v>0</v>
      </c>
      <c r="BE54" s="39">
        <v>0</v>
      </c>
      <c r="BF54" s="39">
        <v>0</v>
      </c>
      <c r="BG54" s="39">
        <v>0</v>
      </c>
      <c r="BH54" s="38">
        <v>0</v>
      </c>
      <c r="BI54" s="38">
        <v>0.85780000000000001</v>
      </c>
      <c r="BJ54" s="38">
        <v>1.6878</v>
      </c>
      <c r="BK54" s="148"/>
    </row>
    <row r="55" spans="1:63" ht="16.149999999999999" customHeight="1">
      <c r="A55" s="11" t="s">
        <v>78</v>
      </c>
      <c r="B55" s="9" t="s">
        <v>110</v>
      </c>
      <c r="C55" s="143" t="s">
        <v>60</v>
      </c>
      <c r="D55" s="35">
        <v>306.64999999999998</v>
      </c>
      <c r="E55" s="38">
        <v>1.0900000000000001</v>
      </c>
      <c r="F55" s="38">
        <v>0</v>
      </c>
      <c r="G55" s="39">
        <v>0</v>
      </c>
      <c r="H55" s="39">
        <v>0</v>
      </c>
      <c r="I55" s="39">
        <v>0</v>
      </c>
      <c r="J55" s="39">
        <v>0</v>
      </c>
      <c r="K55" s="39">
        <v>0</v>
      </c>
      <c r="L55" s="39">
        <v>0</v>
      </c>
      <c r="M55" s="39">
        <v>0</v>
      </c>
      <c r="N55" s="39">
        <v>0</v>
      </c>
      <c r="O55" s="39">
        <v>0</v>
      </c>
      <c r="P55" s="39">
        <v>0</v>
      </c>
      <c r="Q55" s="39">
        <v>0</v>
      </c>
      <c r="R55" s="39">
        <v>0</v>
      </c>
      <c r="S55" s="39">
        <v>0</v>
      </c>
      <c r="T55" s="39">
        <v>1.0900000000000001</v>
      </c>
      <c r="U55" s="38">
        <v>305.56</v>
      </c>
      <c r="V55" s="39">
        <v>0.2198</v>
      </c>
      <c r="W55" s="39">
        <v>0</v>
      </c>
      <c r="X55" s="39">
        <v>0</v>
      </c>
      <c r="Y55" s="39">
        <v>0</v>
      </c>
      <c r="Z55" s="39">
        <v>0.22</v>
      </c>
      <c r="AA55" s="39">
        <v>0</v>
      </c>
      <c r="AB55" s="39">
        <v>0</v>
      </c>
      <c r="AC55" s="39">
        <v>0</v>
      </c>
      <c r="AD55" s="39">
        <v>2.9693999999999998</v>
      </c>
      <c r="AE55" s="39">
        <v>1.5989000000000002</v>
      </c>
      <c r="AF55" s="39">
        <v>0</v>
      </c>
      <c r="AG55" s="39">
        <v>0.29339999999999999</v>
      </c>
      <c r="AH55" s="39">
        <v>3.9800000000000002E-2</v>
      </c>
      <c r="AI55" s="39">
        <v>0.2356</v>
      </c>
      <c r="AJ55" s="39">
        <v>0</v>
      </c>
      <c r="AK55" s="39">
        <v>0.39</v>
      </c>
      <c r="AL55" s="39">
        <v>7.0199999999999999E-2</v>
      </c>
      <c r="AM55" s="39">
        <v>0</v>
      </c>
      <c r="AN55" s="39">
        <v>0</v>
      </c>
      <c r="AO55" s="39">
        <v>0</v>
      </c>
      <c r="AP55" s="39">
        <v>0</v>
      </c>
      <c r="AQ55" s="39">
        <v>0</v>
      </c>
      <c r="AR55" s="39">
        <v>0</v>
      </c>
      <c r="AS55" s="39">
        <v>0</v>
      </c>
      <c r="AT55" s="39">
        <v>0.34150000000000003</v>
      </c>
      <c r="AU55" s="39">
        <v>0</v>
      </c>
      <c r="AV55" s="39">
        <v>0.21579999999999999</v>
      </c>
      <c r="AW55" s="39">
        <v>0</v>
      </c>
      <c r="AX55" s="170">
        <v>301.935</v>
      </c>
      <c r="AY55" s="39">
        <v>0</v>
      </c>
      <c r="AZ55" s="39">
        <v>0</v>
      </c>
      <c r="BA55" s="39">
        <v>0</v>
      </c>
      <c r="BB55" s="39">
        <v>0</v>
      </c>
      <c r="BC55" s="39">
        <v>0</v>
      </c>
      <c r="BD55" s="39">
        <v>0</v>
      </c>
      <c r="BE55" s="39">
        <v>0</v>
      </c>
      <c r="BF55" s="39">
        <v>0</v>
      </c>
      <c r="BG55" s="39">
        <v>0</v>
      </c>
      <c r="BH55" s="38">
        <v>4.7149999999999999</v>
      </c>
      <c r="BI55" s="38">
        <v>226.06379999999999</v>
      </c>
      <c r="BJ55" s="38">
        <v>532.71379999999999</v>
      </c>
      <c r="BK55" s="148"/>
    </row>
    <row r="56" spans="1:63" ht="16.149999999999999" customHeight="1">
      <c r="A56" s="160" t="s">
        <v>84</v>
      </c>
      <c r="B56" s="161" t="s">
        <v>111</v>
      </c>
      <c r="C56" s="144" t="s">
        <v>58</v>
      </c>
      <c r="D56" s="162">
        <v>46.3</v>
      </c>
      <c r="E56" s="163">
        <v>0</v>
      </c>
      <c r="F56" s="163">
        <v>0</v>
      </c>
      <c r="G56" s="164">
        <v>0</v>
      </c>
      <c r="H56" s="164">
        <v>0</v>
      </c>
      <c r="I56" s="164">
        <v>0</v>
      </c>
      <c r="J56" s="164">
        <v>0</v>
      </c>
      <c r="K56" s="164">
        <v>0</v>
      </c>
      <c r="L56" s="164">
        <v>0</v>
      </c>
      <c r="M56" s="164">
        <v>0</v>
      </c>
      <c r="N56" s="164">
        <v>0</v>
      </c>
      <c r="O56" s="164">
        <v>0</v>
      </c>
      <c r="P56" s="164">
        <v>0</v>
      </c>
      <c r="Q56" s="164">
        <v>0</v>
      </c>
      <c r="R56" s="164">
        <v>0</v>
      </c>
      <c r="S56" s="164">
        <v>0</v>
      </c>
      <c r="T56" s="164">
        <v>0</v>
      </c>
      <c r="U56" s="163">
        <v>46.3</v>
      </c>
      <c r="V56" s="164">
        <v>0</v>
      </c>
      <c r="W56" s="164">
        <v>0</v>
      </c>
      <c r="X56" s="164">
        <v>0</v>
      </c>
      <c r="Y56" s="164">
        <v>0</v>
      </c>
      <c r="Z56" s="164">
        <v>0.28549999999999998</v>
      </c>
      <c r="AA56" s="164">
        <v>0</v>
      </c>
      <c r="AB56" s="164">
        <v>0</v>
      </c>
      <c r="AC56" s="164">
        <v>0</v>
      </c>
      <c r="AD56" s="164">
        <v>7.7999999999999996E-3</v>
      </c>
      <c r="AE56" s="164">
        <v>7.7999999999999996E-3</v>
      </c>
      <c r="AF56" s="164">
        <v>0</v>
      </c>
      <c r="AG56" s="164">
        <v>0</v>
      </c>
      <c r="AH56" s="164">
        <v>0</v>
      </c>
      <c r="AI56" s="164">
        <v>0</v>
      </c>
      <c r="AJ56" s="164">
        <v>0</v>
      </c>
      <c r="AK56" s="164">
        <v>0</v>
      </c>
      <c r="AL56" s="164">
        <v>0</v>
      </c>
      <c r="AM56" s="164">
        <v>0</v>
      </c>
      <c r="AN56" s="164">
        <v>0</v>
      </c>
      <c r="AO56" s="164">
        <v>0</v>
      </c>
      <c r="AP56" s="164">
        <v>0</v>
      </c>
      <c r="AQ56" s="164">
        <v>0</v>
      </c>
      <c r="AR56" s="164">
        <v>0</v>
      </c>
      <c r="AS56" s="164">
        <v>0</v>
      </c>
      <c r="AT56" s="164">
        <v>0</v>
      </c>
      <c r="AU56" s="164">
        <v>0</v>
      </c>
      <c r="AV56" s="164">
        <v>0.23010000000000003</v>
      </c>
      <c r="AW56" s="164">
        <v>0</v>
      </c>
      <c r="AX56" s="164">
        <v>0</v>
      </c>
      <c r="AY56" s="171">
        <v>45.600099999999998</v>
      </c>
      <c r="AZ56" s="164">
        <v>0.17649999999999999</v>
      </c>
      <c r="BA56" s="164">
        <v>0</v>
      </c>
      <c r="BB56" s="164">
        <v>0</v>
      </c>
      <c r="BC56" s="164">
        <v>0</v>
      </c>
      <c r="BD56" s="164">
        <v>0</v>
      </c>
      <c r="BE56" s="164">
        <v>0</v>
      </c>
      <c r="BF56" s="164">
        <v>0</v>
      </c>
      <c r="BG56" s="164">
        <v>0</v>
      </c>
      <c r="BH56" s="163">
        <v>0.69989999999999997</v>
      </c>
      <c r="BI56" s="163">
        <v>35.885999999999996</v>
      </c>
      <c r="BJ56" s="163">
        <v>82.185999999999993</v>
      </c>
      <c r="BK56" s="148"/>
    </row>
    <row r="57" spans="1:63" ht="16.149999999999999" customHeight="1">
      <c r="A57" s="11" t="s">
        <v>85</v>
      </c>
      <c r="B57" s="142" t="s">
        <v>99</v>
      </c>
      <c r="C57" s="143" t="s">
        <v>25</v>
      </c>
      <c r="D57" s="35">
        <v>10.45</v>
      </c>
      <c r="E57" s="38">
        <v>0</v>
      </c>
      <c r="F57" s="38">
        <v>0</v>
      </c>
      <c r="G57" s="39">
        <v>0</v>
      </c>
      <c r="H57" s="39">
        <v>0</v>
      </c>
      <c r="I57" s="39">
        <v>0</v>
      </c>
      <c r="J57" s="39">
        <v>0</v>
      </c>
      <c r="K57" s="39">
        <v>0</v>
      </c>
      <c r="L57" s="39">
        <v>0</v>
      </c>
      <c r="M57" s="39">
        <v>0</v>
      </c>
      <c r="N57" s="39">
        <v>0</v>
      </c>
      <c r="O57" s="39">
        <v>0</v>
      </c>
      <c r="P57" s="39">
        <v>0</v>
      </c>
      <c r="Q57" s="39">
        <v>0</v>
      </c>
      <c r="R57" s="39">
        <v>0</v>
      </c>
      <c r="S57" s="39">
        <v>0</v>
      </c>
      <c r="T57" s="39">
        <v>0</v>
      </c>
      <c r="U57" s="38">
        <v>10.450000000000001</v>
      </c>
      <c r="V57" s="39">
        <v>0</v>
      </c>
      <c r="W57" s="39">
        <v>0.23149999999999998</v>
      </c>
      <c r="X57" s="39">
        <v>0</v>
      </c>
      <c r="Y57" s="39">
        <v>0</v>
      </c>
      <c r="Z57" s="39">
        <v>0</v>
      </c>
      <c r="AA57" s="39">
        <v>0</v>
      </c>
      <c r="AB57" s="39">
        <v>0</v>
      </c>
      <c r="AC57" s="39">
        <v>0</v>
      </c>
      <c r="AD57" s="39">
        <v>1.3515999999999999</v>
      </c>
      <c r="AE57" s="39">
        <v>0.36059999999999998</v>
      </c>
      <c r="AF57" s="39">
        <v>0</v>
      </c>
      <c r="AG57" s="39">
        <v>0.28170000000000001</v>
      </c>
      <c r="AH57" s="39">
        <v>0.61160000000000003</v>
      </c>
      <c r="AI57" s="39">
        <v>9.7699999999999995E-2</v>
      </c>
      <c r="AJ57" s="39">
        <v>0</v>
      </c>
      <c r="AK57" s="39">
        <v>0</v>
      </c>
      <c r="AL57" s="39">
        <v>0</v>
      </c>
      <c r="AM57" s="39">
        <v>0</v>
      </c>
      <c r="AN57" s="39">
        <v>0</v>
      </c>
      <c r="AO57" s="39">
        <v>0</v>
      </c>
      <c r="AP57" s="39">
        <v>0</v>
      </c>
      <c r="AQ57" s="39">
        <v>0</v>
      </c>
      <c r="AR57" s="39">
        <v>0</v>
      </c>
      <c r="AS57" s="39">
        <v>0</v>
      </c>
      <c r="AT57" s="39">
        <v>0</v>
      </c>
      <c r="AU57" s="39">
        <v>0</v>
      </c>
      <c r="AV57" s="39">
        <v>0.44490000000000002</v>
      </c>
      <c r="AW57" s="39">
        <v>0</v>
      </c>
      <c r="AX57" s="39">
        <v>0</v>
      </c>
      <c r="AY57" s="39">
        <v>0.2072</v>
      </c>
      <c r="AZ57" s="170">
        <v>8.2148000000000003</v>
      </c>
      <c r="BA57" s="39">
        <v>0</v>
      </c>
      <c r="BB57" s="39">
        <v>0</v>
      </c>
      <c r="BC57" s="39">
        <v>0</v>
      </c>
      <c r="BD57" s="39">
        <v>0</v>
      </c>
      <c r="BE57" s="39">
        <v>0</v>
      </c>
      <c r="BF57" s="39">
        <v>0</v>
      </c>
      <c r="BG57" s="39">
        <v>0</v>
      </c>
      <c r="BH57" s="38">
        <v>2.2351999999999999</v>
      </c>
      <c r="BI57" s="38">
        <v>3.2967000000000004</v>
      </c>
      <c r="BJ57" s="38">
        <v>13.746700000000001</v>
      </c>
      <c r="BK57" s="148"/>
    </row>
    <row r="58" spans="1:63" ht="16.149999999999999" customHeight="1">
      <c r="A58" s="11" t="s">
        <v>86</v>
      </c>
      <c r="B58" s="142" t="s">
        <v>100</v>
      </c>
      <c r="C58" s="143" t="s">
        <v>101</v>
      </c>
      <c r="D58" s="35">
        <v>1.1500000000000001</v>
      </c>
      <c r="E58" s="38">
        <v>0</v>
      </c>
      <c r="F58" s="38">
        <v>0</v>
      </c>
      <c r="G58" s="39">
        <v>0</v>
      </c>
      <c r="H58" s="39">
        <v>0</v>
      </c>
      <c r="I58" s="39">
        <v>0</v>
      </c>
      <c r="J58" s="39">
        <v>0</v>
      </c>
      <c r="K58" s="39">
        <v>0</v>
      </c>
      <c r="L58" s="39">
        <v>0</v>
      </c>
      <c r="M58" s="39">
        <v>0</v>
      </c>
      <c r="N58" s="39">
        <v>0</v>
      </c>
      <c r="O58" s="39">
        <v>0</v>
      </c>
      <c r="P58" s="39">
        <v>0</v>
      </c>
      <c r="Q58" s="39">
        <v>0</v>
      </c>
      <c r="R58" s="39">
        <v>0</v>
      </c>
      <c r="S58" s="39">
        <v>0</v>
      </c>
      <c r="T58" s="39">
        <v>0</v>
      </c>
      <c r="U58" s="38">
        <v>1.1500000000000001</v>
      </c>
      <c r="V58" s="39">
        <v>0</v>
      </c>
      <c r="W58" s="39">
        <v>0</v>
      </c>
      <c r="X58" s="39">
        <v>0</v>
      </c>
      <c r="Y58" s="39">
        <v>0</v>
      </c>
      <c r="Z58" s="39">
        <v>0</v>
      </c>
      <c r="AA58" s="39">
        <v>0</v>
      </c>
      <c r="AB58" s="39">
        <v>0</v>
      </c>
      <c r="AC58" s="39">
        <v>0</v>
      </c>
      <c r="AD58" s="39">
        <v>0</v>
      </c>
      <c r="AE58" s="39">
        <v>0</v>
      </c>
      <c r="AF58" s="39">
        <v>0</v>
      </c>
      <c r="AG58" s="39">
        <v>0</v>
      </c>
      <c r="AH58" s="39">
        <v>0</v>
      </c>
      <c r="AI58" s="39">
        <v>0</v>
      </c>
      <c r="AJ58" s="39">
        <v>0</v>
      </c>
      <c r="AK58" s="39">
        <v>0</v>
      </c>
      <c r="AL58" s="39">
        <v>0</v>
      </c>
      <c r="AM58" s="39">
        <v>0</v>
      </c>
      <c r="AN58" s="39">
        <v>0</v>
      </c>
      <c r="AO58" s="39">
        <v>0</v>
      </c>
      <c r="AP58" s="39">
        <v>0</v>
      </c>
      <c r="AQ58" s="39">
        <v>0</v>
      </c>
      <c r="AR58" s="39">
        <v>0</v>
      </c>
      <c r="AS58" s="39">
        <v>0</v>
      </c>
      <c r="AT58" s="39">
        <v>0</v>
      </c>
      <c r="AU58" s="39">
        <v>0</v>
      </c>
      <c r="AV58" s="39">
        <v>0</v>
      </c>
      <c r="AW58" s="39">
        <v>0</v>
      </c>
      <c r="AX58" s="39">
        <v>0</v>
      </c>
      <c r="AY58" s="39">
        <v>0</v>
      </c>
      <c r="AZ58" s="39">
        <v>0</v>
      </c>
      <c r="BA58" s="170">
        <v>1.1500000000000001</v>
      </c>
      <c r="BB58" s="39">
        <v>0</v>
      </c>
      <c r="BC58" s="39">
        <v>0</v>
      </c>
      <c r="BD58" s="39">
        <v>0</v>
      </c>
      <c r="BE58" s="39">
        <v>0</v>
      </c>
      <c r="BF58" s="39">
        <v>0</v>
      </c>
      <c r="BG58" s="39">
        <v>0</v>
      </c>
      <c r="BH58" s="38">
        <v>0</v>
      </c>
      <c r="BI58" s="38">
        <v>0</v>
      </c>
      <c r="BJ58" s="38">
        <v>1.1500000000000001</v>
      </c>
      <c r="BK58" s="148"/>
    </row>
    <row r="59" spans="1:63" ht="16.149999999999999" customHeight="1">
      <c r="A59" s="11" t="s">
        <v>104</v>
      </c>
      <c r="B59" s="142" t="s">
        <v>112</v>
      </c>
      <c r="C59" s="143" t="s">
        <v>113</v>
      </c>
      <c r="D59" s="35">
        <v>0</v>
      </c>
      <c r="E59" s="38">
        <v>0</v>
      </c>
      <c r="F59" s="38">
        <v>0</v>
      </c>
      <c r="G59" s="39">
        <v>0</v>
      </c>
      <c r="H59" s="39">
        <v>0</v>
      </c>
      <c r="I59" s="39">
        <v>0</v>
      </c>
      <c r="J59" s="39">
        <v>0</v>
      </c>
      <c r="K59" s="39">
        <v>0</v>
      </c>
      <c r="L59" s="39">
        <v>0</v>
      </c>
      <c r="M59" s="39">
        <v>0</v>
      </c>
      <c r="N59" s="39">
        <v>0</v>
      </c>
      <c r="O59" s="39">
        <v>0</v>
      </c>
      <c r="P59" s="39">
        <v>0</v>
      </c>
      <c r="Q59" s="39">
        <v>0</v>
      </c>
      <c r="R59" s="39">
        <v>0</v>
      </c>
      <c r="S59" s="39">
        <v>0</v>
      </c>
      <c r="T59" s="39">
        <v>0</v>
      </c>
      <c r="U59" s="38">
        <v>0</v>
      </c>
      <c r="V59" s="39">
        <v>0</v>
      </c>
      <c r="W59" s="39">
        <v>0</v>
      </c>
      <c r="X59" s="39">
        <v>0</v>
      </c>
      <c r="Y59" s="39">
        <v>0</v>
      </c>
      <c r="Z59" s="39">
        <v>0</v>
      </c>
      <c r="AA59" s="39">
        <v>0</v>
      </c>
      <c r="AB59" s="39">
        <v>0</v>
      </c>
      <c r="AC59" s="39">
        <v>0</v>
      </c>
      <c r="AD59" s="39">
        <v>0</v>
      </c>
      <c r="AE59" s="39">
        <v>0</v>
      </c>
      <c r="AF59" s="39">
        <v>0</v>
      </c>
      <c r="AG59" s="39">
        <v>0</v>
      </c>
      <c r="AH59" s="39">
        <v>0</v>
      </c>
      <c r="AI59" s="39">
        <v>0</v>
      </c>
      <c r="AJ59" s="39">
        <v>0</v>
      </c>
      <c r="AK59" s="39">
        <v>0</v>
      </c>
      <c r="AL59" s="39">
        <v>0</v>
      </c>
      <c r="AM59" s="39">
        <v>0</v>
      </c>
      <c r="AN59" s="39">
        <v>0</v>
      </c>
      <c r="AO59" s="39">
        <v>0</v>
      </c>
      <c r="AP59" s="39">
        <v>0</v>
      </c>
      <c r="AQ59" s="39">
        <v>0</v>
      </c>
      <c r="AR59" s="39">
        <v>0</v>
      </c>
      <c r="AS59" s="39">
        <v>0</v>
      </c>
      <c r="AT59" s="39">
        <v>0</v>
      </c>
      <c r="AU59" s="39">
        <v>0</v>
      </c>
      <c r="AV59" s="39">
        <v>0</v>
      </c>
      <c r="AW59" s="39">
        <v>0</v>
      </c>
      <c r="AX59" s="39">
        <v>0</v>
      </c>
      <c r="AY59" s="39">
        <v>0</v>
      </c>
      <c r="AZ59" s="39">
        <v>0</v>
      </c>
      <c r="BA59" s="39">
        <v>0</v>
      </c>
      <c r="BB59" s="170">
        <v>0</v>
      </c>
      <c r="BC59" s="39">
        <v>0</v>
      </c>
      <c r="BD59" s="39">
        <v>0</v>
      </c>
      <c r="BE59" s="39">
        <v>0</v>
      </c>
      <c r="BF59" s="39">
        <v>0</v>
      </c>
      <c r="BG59" s="39">
        <v>0</v>
      </c>
      <c r="BH59" s="38">
        <v>0</v>
      </c>
      <c r="BI59" s="38">
        <v>0</v>
      </c>
      <c r="BJ59" s="38">
        <v>0</v>
      </c>
      <c r="BK59" s="148"/>
    </row>
    <row r="60" spans="1:63" ht="16.149999999999999" customHeight="1">
      <c r="A60" s="11" t="s">
        <v>105</v>
      </c>
      <c r="B60" s="142" t="s">
        <v>117</v>
      </c>
      <c r="C60" s="143" t="s">
        <v>40</v>
      </c>
      <c r="D60" s="35">
        <v>0.2</v>
      </c>
      <c r="E60" s="38">
        <v>0</v>
      </c>
      <c r="F60" s="38">
        <v>0</v>
      </c>
      <c r="G60" s="39">
        <v>0</v>
      </c>
      <c r="H60" s="39">
        <v>0</v>
      </c>
      <c r="I60" s="39">
        <v>0</v>
      </c>
      <c r="J60" s="39">
        <v>0</v>
      </c>
      <c r="K60" s="39">
        <v>0</v>
      </c>
      <c r="L60" s="39">
        <v>0</v>
      </c>
      <c r="M60" s="39">
        <v>0</v>
      </c>
      <c r="N60" s="39">
        <v>0</v>
      </c>
      <c r="O60" s="39">
        <v>0</v>
      </c>
      <c r="P60" s="39">
        <v>0</v>
      </c>
      <c r="Q60" s="39">
        <v>0</v>
      </c>
      <c r="R60" s="39">
        <v>0</v>
      </c>
      <c r="S60" s="39">
        <v>0</v>
      </c>
      <c r="T60" s="39">
        <v>0</v>
      </c>
      <c r="U60" s="38">
        <v>0.2</v>
      </c>
      <c r="V60" s="39">
        <v>0</v>
      </c>
      <c r="W60" s="39">
        <v>0</v>
      </c>
      <c r="X60" s="39">
        <v>0</v>
      </c>
      <c r="Y60" s="39">
        <v>0</v>
      </c>
      <c r="Z60" s="39">
        <v>0</v>
      </c>
      <c r="AA60" s="39">
        <v>0</v>
      </c>
      <c r="AB60" s="39">
        <v>0</v>
      </c>
      <c r="AC60" s="39">
        <v>0</v>
      </c>
      <c r="AD60" s="39">
        <v>0</v>
      </c>
      <c r="AE60" s="39">
        <v>0</v>
      </c>
      <c r="AF60" s="39">
        <v>0</v>
      </c>
      <c r="AG60" s="39">
        <v>0</v>
      </c>
      <c r="AH60" s="39">
        <v>0</v>
      </c>
      <c r="AI60" s="39">
        <v>0</v>
      </c>
      <c r="AJ60" s="39">
        <v>0</v>
      </c>
      <c r="AK60" s="39">
        <v>0</v>
      </c>
      <c r="AL60" s="39">
        <v>0</v>
      </c>
      <c r="AM60" s="39">
        <v>0</v>
      </c>
      <c r="AN60" s="39">
        <v>0</v>
      </c>
      <c r="AO60" s="39">
        <v>0</v>
      </c>
      <c r="AP60" s="39">
        <v>0</v>
      </c>
      <c r="AQ60" s="39">
        <v>0</v>
      </c>
      <c r="AR60" s="39">
        <v>0</v>
      </c>
      <c r="AS60" s="39">
        <v>0</v>
      </c>
      <c r="AT60" s="39">
        <v>0</v>
      </c>
      <c r="AU60" s="39">
        <v>0</v>
      </c>
      <c r="AV60" s="39">
        <v>0</v>
      </c>
      <c r="AW60" s="39">
        <v>0</v>
      </c>
      <c r="AX60" s="39">
        <v>0</v>
      </c>
      <c r="AY60" s="39">
        <v>0</v>
      </c>
      <c r="AZ60" s="39">
        <v>0</v>
      </c>
      <c r="BA60" s="39">
        <v>0</v>
      </c>
      <c r="BB60" s="39">
        <v>0</v>
      </c>
      <c r="BC60" s="170">
        <v>0.2</v>
      </c>
      <c r="BD60" s="39">
        <v>0</v>
      </c>
      <c r="BE60" s="39">
        <v>0</v>
      </c>
      <c r="BF60" s="39">
        <v>0</v>
      </c>
      <c r="BG60" s="39">
        <v>0</v>
      </c>
      <c r="BH60" s="38">
        <v>0</v>
      </c>
      <c r="BI60" s="38">
        <v>0</v>
      </c>
      <c r="BJ60" s="38">
        <v>0.2</v>
      </c>
      <c r="BK60" s="148"/>
    </row>
    <row r="61" spans="1:63" ht="16.149999999999999" customHeight="1">
      <c r="A61" s="11" t="s">
        <v>106</v>
      </c>
      <c r="B61" s="142" t="s">
        <v>118</v>
      </c>
      <c r="C61" s="143" t="s">
        <v>43</v>
      </c>
      <c r="D61" s="35">
        <v>793.97</v>
      </c>
      <c r="E61" s="38">
        <v>0</v>
      </c>
      <c r="F61" s="38">
        <v>0</v>
      </c>
      <c r="G61" s="39">
        <v>0</v>
      </c>
      <c r="H61" s="39">
        <v>0</v>
      </c>
      <c r="I61" s="39">
        <v>0</v>
      </c>
      <c r="J61" s="39">
        <v>0</v>
      </c>
      <c r="K61" s="39">
        <v>0</v>
      </c>
      <c r="L61" s="39">
        <v>0</v>
      </c>
      <c r="M61" s="39">
        <v>0</v>
      </c>
      <c r="N61" s="39">
        <v>0</v>
      </c>
      <c r="O61" s="39">
        <v>0</v>
      </c>
      <c r="P61" s="39">
        <v>0</v>
      </c>
      <c r="Q61" s="39">
        <v>0</v>
      </c>
      <c r="R61" s="39">
        <v>0</v>
      </c>
      <c r="S61" s="39">
        <v>0</v>
      </c>
      <c r="T61" s="39">
        <v>0</v>
      </c>
      <c r="U61" s="38">
        <v>793.97</v>
      </c>
      <c r="V61" s="39">
        <v>0</v>
      </c>
      <c r="W61" s="39">
        <v>0</v>
      </c>
      <c r="X61" s="39">
        <v>0</v>
      </c>
      <c r="Y61" s="39">
        <v>0</v>
      </c>
      <c r="Z61" s="39">
        <v>0</v>
      </c>
      <c r="AA61" s="39">
        <v>0</v>
      </c>
      <c r="AB61" s="39">
        <v>0</v>
      </c>
      <c r="AC61" s="39">
        <v>3.95</v>
      </c>
      <c r="AD61" s="39">
        <v>30.7913</v>
      </c>
      <c r="AE61" s="39">
        <v>5.6776999999999997</v>
      </c>
      <c r="AF61" s="39">
        <v>0</v>
      </c>
      <c r="AG61" s="39">
        <v>2.6199999999999946E-2</v>
      </c>
      <c r="AH61" s="39">
        <v>8.3199999999999996E-2</v>
      </c>
      <c r="AI61" s="39">
        <v>0</v>
      </c>
      <c r="AJ61" s="39">
        <v>0.14000000000000001</v>
      </c>
      <c r="AK61" s="39">
        <v>24.8642</v>
      </c>
      <c r="AL61" s="39">
        <v>0</v>
      </c>
      <c r="AM61" s="39">
        <v>0</v>
      </c>
      <c r="AN61" s="39">
        <v>0</v>
      </c>
      <c r="AO61" s="39">
        <v>0</v>
      </c>
      <c r="AP61" s="39">
        <v>0</v>
      </c>
      <c r="AQ61" s="39">
        <v>0</v>
      </c>
      <c r="AR61" s="39">
        <v>0</v>
      </c>
      <c r="AS61" s="39">
        <v>0</v>
      </c>
      <c r="AT61" s="39">
        <v>0</v>
      </c>
      <c r="AU61" s="39">
        <v>0</v>
      </c>
      <c r="AV61" s="39">
        <v>0</v>
      </c>
      <c r="AW61" s="39">
        <v>0</v>
      </c>
      <c r="AX61" s="39">
        <v>0.32940000000000003</v>
      </c>
      <c r="AY61" s="39">
        <v>0</v>
      </c>
      <c r="AZ61" s="39">
        <v>3.2899999999999999E-2</v>
      </c>
      <c r="BA61" s="39">
        <v>0</v>
      </c>
      <c r="BB61" s="39">
        <v>0</v>
      </c>
      <c r="BC61" s="39">
        <v>0</v>
      </c>
      <c r="BD61" s="170">
        <v>758.8664</v>
      </c>
      <c r="BE61" s="39">
        <v>0</v>
      </c>
      <c r="BF61" s="39">
        <v>0</v>
      </c>
      <c r="BG61" s="39">
        <v>0</v>
      </c>
      <c r="BH61" s="38">
        <v>35.1036</v>
      </c>
      <c r="BI61" s="38">
        <v>-35.1036</v>
      </c>
      <c r="BJ61" s="38">
        <v>758.8664</v>
      </c>
      <c r="BK61" s="148"/>
    </row>
    <row r="62" spans="1:63" ht="16.149999999999999" customHeight="1">
      <c r="A62" s="62" t="s">
        <v>107</v>
      </c>
      <c r="B62" s="142" t="s">
        <v>79</v>
      </c>
      <c r="C62" s="143" t="s">
        <v>42</v>
      </c>
      <c r="D62" s="35">
        <v>0.01</v>
      </c>
      <c r="E62" s="38">
        <v>0</v>
      </c>
      <c r="F62" s="38">
        <v>0</v>
      </c>
      <c r="G62" s="39">
        <v>0</v>
      </c>
      <c r="H62" s="39">
        <v>0</v>
      </c>
      <c r="I62" s="39">
        <v>0</v>
      </c>
      <c r="J62" s="39">
        <v>0</v>
      </c>
      <c r="K62" s="39">
        <v>0</v>
      </c>
      <c r="L62" s="39">
        <v>0</v>
      </c>
      <c r="M62" s="39">
        <v>0</v>
      </c>
      <c r="N62" s="39">
        <v>0</v>
      </c>
      <c r="O62" s="39">
        <v>0</v>
      </c>
      <c r="P62" s="39">
        <v>0</v>
      </c>
      <c r="Q62" s="39">
        <v>0</v>
      </c>
      <c r="R62" s="39">
        <v>0</v>
      </c>
      <c r="S62" s="39">
        <v>0</v>
      </c>
      <c r="T62" s="39">
        <v>0</v>
      </c>
      <c r="U62" s="38">
        <v>0.01</v>
      </c>
      <c r="V62" s="39">
        <v>0</v>
      </c>
      <c r="W62" s="39">
        <v>0</v>
      </c>
      <c r="X62" s="39">
        <v>0</v>
      </c>
      <c r="Y62" s="39">
        <v>0</v>
      </c>
      <c r="Z62" s="39">
        <v>0</v>
      </c>
      <c r="AA62" s="39">
        <v>0</v>
      </c>
      <c r="AB62" s="39">
        <v>0</v>
      </c>
      <c r="AC62" s="39">
        <v>0</v>
      </c>
      <c r="AD62" s="39">
        <v>0</v>
      </c>
      <c r="AE62" s="39">
        <v>0</v>
      </c>
      <c r="AF62" s="39">
        <v>0</v>
      </c>
      <c r="AG62" s="39">
        <v>0</v>
      </c>
      <c r="AH62" s="39">
        <v>0</v>
      </c>
      <c r="AI62" s="39">
        <v>0</v>
      </c>
      <c r="AJ62" s="39">
        <v>0</v>
      </c>
      <c r="AK62" s="39">
        <v>0</v>
      </c>
      <c r="AL62" s="39">
        <v>0</v>
      </c>
      <c r="AM62" s="39">
        <v>0</v>
      </c>
      <c r="AN62" s="39">
        <v>0</v>
      </c>
      <c r="AO62" s="39">
        <v>0</v>
      </c>
      <c r="AP62" s="39">
        <v>0</v>
      </c>
      <c r="AQ62" s="39">
        <v>0</v>
      </c>
      <c r="AR62" s="39">
        <v>0</v>
      </c>
      <c r="AS62" s="39">
        <v>0</v>
      </c>
      <c r="AT62" s="39">
        <v>0</v>
      </c>
      <c r="AU62" s="39">
        <v>0</v>
      </c>
      <c r="AV62" s="39">
        <v>0</v>
      </c>
      <c r="AW62" s="39">
        <v>0</v>
      </c>
      <c r="AX62" s="39">
        <v>0</v>
      </c>
      <c r="AY62" s="39">
        <v>0</v>
      </c>
      <c r="AZ62" s="39">
        <v>0</v>
      </c>
      <c r="BA62" s="39">
        <v>0</v>
      </c>
      <c r="BB62" s="39">
        <v>0</v>
      </c>
      <c r="BC62" s="39">
        <v>0</v>
      </c>
      <c r="BD62" s="39">
        <v>0</v>
      </c>
      <c r="BE62" s="170">
        <v>0.01</v>
      </c>
      <c r="BF62" s="39">
        <v>0</v>
      </c>
      <c r="BG62" s="39">
        <v>0</v>
      </c>
      <c r="BH62" s="38">
        <v>0</v>
      </c>
      <c r="BI62" s="38">
        <v>0</v>
      </c>
      <c r="BJ62" s="38">
        <v>0.01</v>
      </c>
      <c r="BK62" s="148"/>
    </row>
    <row r="63" spans="1:63" ht="16.149999999999999" customHeight="1">
      <c r="A63" s="11" t="s">
        <v>108</v>
      </c>
      <c r="B63" s="142" t="s">
        <v>119</v>
      </c>
      <c r="C63" s="143" t="s">
        <v>56</v>
      </c>
      <c r="D63" s="35">
        <v>0.20800000000000002</v>
      </c>
      <c r="E63" s="38">
        <v>0</v>
      </c>
      <c r="F63" s="38">
        <v>0</v>
      </c>
      <c r="G63" s="39">
        <v>0</v>
      </c>
      <c r="H63" s="39">
        <v>0</v>
      </c>
      <c r="I63" s="39">
        <v>0</v>
      </c>
      <c r="J63" s="39">
        <v>0</v>
      </c>
      <c r="K63" s="39">
        <v>0</v>
      </c>
      <c r="L63" s="39">
        <v>0</v>
      </c>
      <c r="M63" s="39">
        <v>0</v>
      </c>
      <c r="N63" s="39">
        <v>0</v>
      </c>
      <c r="O63" s="39">
        <v>0</v>
      </c>
      <c r="P63" s="39">
        <v>0</v>
      </c>
      <c r="Q63" s="39">
        <v>0</v>
      </c>
      <c r="R63" s="39">
        <v>0</v>
      </c>
      <c r="S63" s="39">
        <v>0</v>
      </c>
      <c r="T63" s="39">
        <v>0</v>
      </c>
      <c r="U63" s="38">
        <v>0.20800000000000002</v>
      </c>
      <c r="V63" s="39">
        <v>0</v>
      </c>
      <c r="W63" s="39">
        <v>0</v>
      </c>
      <c r="X63" s="39">
        <v>0</v>
      </c>
      <c r="Y63" s="39">
        <v>0</v>
      </c>
      <c r="Z63" s="39">
        <v>0</v>
      </c>
      <c r="AA63" s="39">
        <v>0</v>
      </c>
      <c r="AB63" s="39">
        <v>0</v>
      </c>
      <c r="AC63" s="39">
        <v>0</v>
      </c>
      <c r="AD63" s="39">
        <v>0</v>
      </c>
      <c r="AE63" s="39">
        <v>0</v>
      </c>
      <c r="AF63" s="39">
        <v>0</v>
      </c>
      <c r="AG63" s="39">
        <v>0</v>
      </c>
      <c r="AH63" s="39">
        <v>0</v>
      </c>
      <c r="AI63" s="39">
        <v>0</v>
      </c>
      <c r="AJ63" s="39">
        <v>0</v>
      </c>
      <c r="AK63" s="39">
        <v>0</v>
      </c>
      <c r="AL63" s="39">
        <v>0</v>
      </c>
      <c r="AM63" s="39">
        <v>0</v>
      </c>
      <c r="AN63" s="39">
        <v>0</v>
      </c>
      <c r="AO63" s="39">
        <v>0</v>
      </c>
      <c r="AP63" s="39">
        <v>0</v>
      </c>
      <c r="AQ63" s="39">
        <v>0</v>
      </c>
      <c r="AR63" s="39">
        <v>0</v>
      </c>
      <c r="AS63" s="39">
        <v>0</v>
      </c>
      <c r="AT63" s="39">
        <v>0</v>
      </c>
      <c r="AU63" s="39">
        <v>0</v>
      </c>
      <c r="AV63" s="39">
        <v>0</v>
      </c>
      <c r="AW63" s="39">
        <v>0</v>
      </c>
      <c r="AX63" s="39">
        <v>0</v>
      </c>
      <c r="AY63" s="39">
        <v>0</v>
      </c>
      <c r="AZ63" s="39">
        <v>0</v>
      </c>
      <c r="BA63" s="39">
        <v>0</v>
      </c>
      <c r="BB63" s="39">
        <v>0</v>
      </c>
      <c r="BC63" s="39">
        <v>0</v>
      </c>
      <c r="BD63" s="39">
        <v>0</v>
      </c>
      <c r="BE63" s="39">
        <v>0</v>
      </c>
      <c r="BF63" s="170">
        <v>0.20800000000000002</v>
      </c>
      <c r="BG63" s="39">
        <v>0</v>
      </c>
      <c r="BH63" s="38">
        <v>0</v>
      </c>
      <c r="BI63" s="38">
        <v>0</v>
      </c>
      <c r="BJ63" s="38">
        <v>0.20800000000000002</v>
      </c>
      <c r="BK63" s="148"/>
    </row>
    <row r="64" spans="1:63" s="157" customFormat="1" ht="16.149999999999999" customHeight="1">
      <c r="A64" s="145">
        <v>3</v>
      </c>
      <c r="B64" s="8" t="s">
        <v>57</v>
      </c>
      <c r="C64" s="145" t="s">
        <v>83</v>
      </c>
      <c r="D64" s="35">
        <v>14864.780000000002</v>
      </c>
      <c r="E64" s="36">
        <v>88.302000000000007</v>
      </c>
      <c r="F64" s="36">
        <v>0</v>
      </c>
      <c r="G64" s="40">
        <v>0</v>
      </c>
      <c r="H64" s="40">
        <v>0</v>
      </c>
      <c r="I64" s="40">
        <v>0</v>
      </c>
      <c r="J64" s="40">
        <v>0</v>
      </c>
      <c r="K64" s="40">
        <v>0</v>
      </c>
      <c r="L64" s="40">
        <v>0</v>
      </c>
      <c r="M64" s="40">
        <v>0</v>
      </c>
      <c r="N64" s="40">
        <v>0</v>
      </c>
      <c r="O64" s="40">
        <v>0</v>
      </c>
      <c r="P64" s="40">
        <v>0</v>
      </c>
      <c r="Q64" s="40">
        <v>0</v>
      </c>
      <c r="R64" s="40">
        <v>0</v>
      </c>
      <c r="S64" s="40">
        <v>0</v>
      </c>
      <c r="T64" s="40">
        <v>88.302000000000007</v>
      </c>
      <c r="U64" s="36">
        <v>147.3159</v>
      </c>
      <c r="V64" s="40">
        <v>10.5829</v>
      </c>
      <c r="W64" s="40">
        <v>0</v>
      </c>
      <c r="X64" s="40">
        <v>0</v>
      </c>
      <c r="Y64" s="40">
        <v>0</v>
      </c>
      <c r="Z64" s="40">
        <v>1.0270000000000001</v>
      </c>
      <c r="AA64" s="40">
        <v>4.8</v>
      </c>
      <c r="AB64" s="40">
        <v>34.658699999999996</v>
      </c>
      <c r="AC64" s="40">
        <v>0.72</v>
      </c>
      <c r="AD64" s="40">
        <v>57.084799999999994</v>
      </c>
      <c r="AE64" s="40">
        <v>20.266199999999994</v>
      </c>
      <c r="AF64" s="40">
        <v>0</v>
      </c>
      <c r="AG64" s="40">
        <v>0.79999999999999993</v>
      </c>
      <c r="AH64" s="40">
        <v>0.48199999999999998</v>
      </c>
      <c r="AI64" s="40">
        <v>1.3412000000000002</v>
      </c>
      <c r="AJ64" s="40">
        <v>1.4818</v>
      </c>
      <c r="AK64" s="40">
        <v>23.943699999999996</v>
      </c>
      <c r="AL64" s="40">
        <v>0.18259999999999998</v>
      </c>
      <c r="AM64" s="40">
        <v>0</v>
      </c>
      <c r="AN64" s="40">
        <v>0</v>
      </c>
      <c r="AO64" s="40">
        <v>2.9464000000000001</v>
      </c>
      <c r="AP64" s="40">
        <v>0</v>
      </c>
      <c r="AQ64" s="40">
        <v>5.1574000000000009</v>
      </c>
      <c r="AR64" s="40">
        <v>0</v>
      </c>
      <c r="AS64" s="40">
        <v>0</v>
      </c>
      <c r="AT64" s="40">
        <v>0.48349999999999999</v>
      </c>
      <c r="AU64" s="40">
        <v>0</v>
      </c>
      <c r="AV64" s="40">
        <v>1.3197000000000001</v>
      </c>
      <c r="AW64" s="40">
        <v>0.85780000000000001</v>
      </c>
      <c r="AX64" s="40">
        <v>32.399799999999999</v>
      </c>
      <c r="AY64" s="40">
        <v>3.2820999999999998</v>
      </c>
      <c r="AZ64" s="40">
        <v>0.58309999999999995</v>
      </c>
      <c r="BA64" s="40">
        <v>0</v>
      </c>
      <c r="BB64" s="40">
        <v>0</v>
      </c>
      <c r="BC64" s="40">
        <v>0</v>
      </c>
      <c r="BD64" s="40">
        <v>0</v>
      </c>
      <c r="BE64" s="40">
        <v>0</v>
      </c>
      <c r="BF64" s="40">
        <v>0</v>
      </c>
      <c r="BG64" s="168">
        <v>14629.162100000003</v>
      </c>
      <c r="BH64" s="36">
        <v>235.61789999999996</v>
      </c>
      <c r="BI64" s="36">
        <v>-235.61789999999996</v>
      </c>
      <c r="BJ64" s="36">
        <v>14629.162100000003</v>
      </c>
      <c r="BK64" s="159"/>
    </row>
    <row r="65" spans="1:63" s="149" customFormat="1" ht="16.149999999999999" customHeight="1">
      <c r="A65" s="592" t="s">
        <v>144</v>
      </c>
      <c r="B65" s="592"/>
      <c r="C65" s="9"/>
      <c r="D65" s="38">
        <v>715.12269999999978</v>
      </c>
      <c r="E65" s="38">
        <v>118.7604</v>
      </c>
      <c r="F65" s="38">
        <v>0</v>
      </c>
      <c r="G65" s="39">
        <v>0</v>
      </c>
      <c r="H65" s="38">
        <v>0</v>
      </c>
      <c r="I65" s="38">
        <v>0</v>
      </c>
      <c r="J65" s="38">
        <v>0</v>
      </c>
      <c r="K65" s="38">
        <v>0</v>
      </c>
      <c r="L65" s="38">
        <v>0</v>
      </c>
      <c r="M65" s="38">
        <v>0</v>
      </c>
      <c r="N65" s="38">
        <v>0</v>
      </c>
      <c r="O65" s="38">
        <v>0</v>
      </c>
      <c r="P65" s="38">
        <v>0</v>
      </c>
      <c r="Q65" s="38">
        <v>0</v>
      </c>
      <c r="R65" s="38">
        <v>0</v>
      </c>
      <c r="S65" s="38">
        <v>0</v>
      </c>
      <c r="T65" s="38">
        <v>118.7604</v>
      </c>
      <c r="U65" s="38">
        <v>596.36229999999978</v>
      </c>
      <c r="V65" s="38">
        <v>64.673200000000008</v>
      </c>
      <c r="W65" s="38">
        <v>0.71529999999999994</v>
      </c>
      <c r="X65" s="38">
        <v>0</v>
      </c>
      <c r="Y65" s="38">
        <v>0</v>
      </c>
      <c r="Z65" s="38">
        <v>6.3824000000000005</v>
      </c>
      <c r="AA65" s="38">
        <v>4.7999999999999989</v>
      </c>
      <c r="AB65" s="38">
        <v>44.911599999999908</v>
      </c>
      <c r="AC65" s="38">
        <v>4.67</v>
      </c>
      <c r="AD65" s="38">
        <v>243.22090000000026</v>
      </c>
      <c r="AE65" s="38">
        <v>91.466199999999958</v>
      </c>
      <c r="AF65" s="38">
        <v>0.39969999999999928</v>
      </c>
      <c r="AG65" s="38">
        <v>2.2678000000000003</v>
      </c>
      <c r="AH65" s="38">
        <v>1.4428000000000005</v>
      </c>
      <c r="AI65" s="38">
        <v>6.3323999999999998</v>
      </c>
      <c r="AJ65" s="38">
        <v>7.7431999999999999</v>
      </c>
      <c r="AK65" s="38">
        <v>94.023299999999949</v>
      </c>
      <c r="AL65" s="38">
        <v>1.0921000000000003</v>
      </c>
      <c r="AM65" s="38">
        <v>0</v>
      </c>
      <c r="AN65" s="38">
        <v>0</v>
      </c>
      <c r="AO65" s="38">
        <v>12.8675</v>
      </c>
      <c r="AP65" s="38">
        <v>0</v>
      </c>
      <c r="AQ65" s="38">
        <v>23.202499999999997</v>
      </c>
      <c r="AR65" s="38">
        <v>0</v>
      </c>
      <c r="AS65" s="38">
        <v>0</v>
      </c>
      <c r="AT65" s="38">
        <v>2.3834</v>
      </c>
      <c r="AU65" s="38">
        <v>0</v>
      </c>
      <c r="AV65" s="38">
        <v>6.7019000000000002</v>
      </c>
      <c r="AW65" s="38">
        <v>0.85780000000000001</v>
      </c>
      <c r="AX65" s="38">
        <v>230.77879999999999</v>
      </c>
      <c r="AY65" s="38">
        <v>36.585899999999995</v>
      </c>
      <c r="AZ65" s="38">
        <v>5.5319000000000003</v>
      </c>
      <c r="BA65" s="38">
        <v>0</v>
      </c>
      <c r="BB65" s="38">
        <v>0</v>
      </c>
      <c r="BC65" s="38">
        <v>0</v>
      </c>
      <c r="BD65" s="38">
        <v>0</v>
      </c>
      <c r="BE65" s="38">
        <v>0</v>
      </c>
      <c r="BF65" s="38">
        <v>0</v>
      </c>
      <c r="BG65" s="38">
        <v>0</v>
      </c>
      <c r="BH65" s="38">
        <v>715.12269999999978</v>
      </c>
      <c r="BI65" s="38"/>
      <c r="BJ65" s="38"/>
      <c r="BK65" s="58"/>
    </row>
    <row r="66" spans="1:63" s="157" customFormat="1" ht="16.149999999999999" customHeight="1">
      <c r="A66" s="591" t="s">
        <v>145</v>
      </c>
      <c r="B66" s="591"/>
      <c r="C66" s="8"/>
      <c r="D66" s="36"/>
      <c r="E66" s="36">
        <v>66526.265600000013</v>
      </c>
      <c r="F66" s="36">
        <v>3604.2833000000005</v>
      </c>
      <c r="G66" s="36">
        <v>667.5082000000001</v>
      </c>
      <c r="H66" s="36">
        <v>2936.1551000000004</v>
      </c>
      <c r="I66" s="36">
        <v>0.62</v>
      </c>
      <c r="J66" s="36">
        <v>7411.3117999999986</v>
      </c>
      <c r="K66" s="36">
        <v>1316.0287000000001</v>
      </c>
      <c r="L66" s="36">
        <v>17760.613100000002</v>
      </c>
      <c r="M66" s="36">
        <v>10768.5484</v>
      </c>
      <c r="N66" s="36">
        <v>25456.701500000003</v>
      </c>
      <c r="O66" s="36">
        <v>20771.940700000003</v>
      </c>
      <c r="P66" s="36">
        <v>4152.6873999999998</v>
      </c>
      <c r="Q66" s="36">
        <v>532.07339999999999</v>
      </c>
      <c r="R66" s="36">
        <v>68.118399999999994</v>
      </c>
      <c r="S66" s="36">
        <v>0</v>
      </c>
      <c r="T66" s="36">
        <v>140.66040000000001</v>
      </c>
      <c r="U66" s="36">
        <v>4451.1202999999996</v>
      </c>
      <c r="V66" s="36">
        <v>71.393200000000007</v>
      </c>
      <c r="W66" s="36">
        <v>1.1052999999999999</v>
      </c>
      <c r="X66" s="36">
        <v>0</v>
      </c>
      <c r="Y66" s="36">
        <v>0</v>
      </c>
      <c r="Z66" s="36">
        <v>8.6524000000000001</v>
      </c>
      <c r="AA66" s="36">
        <v>7.9399999999999995</v>
      </c>
      <c r="AB66" s="36">
        <v>989.66159999999991</v>
      </c>
      <c r="AC66" s="36">
        <v>4.67</v>
      </c>
      <c r="AD66" s="36">
        <v>1966.0149000000001</v>
      </c>
      <c r="AE66" s="36">
        <v>805.37509999999997</v>
      </c>
      <c r="AF66" s="36">
        <v>29.116299999999995</v>
      </c>
      <c r="AG66" s="36">
        <v>2.4990000000000001</v>
      </c>
      <c r="AH66" s="36">
        <v>4.9228000000000014</v>
      </c>
      <c r="AI66" s="36">
        <v>40.718599999999995</v>
      </c>
      <c r="AJ66" s="36">
        <v>10.688499999999999</v>
      </c>
      <c r="AK66" s="36">
        <v>1003.8523999999998</v>
      </c>
      <c r="AL66" s="36">
        <v>1.7174000000000005</v>
      </c>
      <c r="AM66" s="36"/>
      <c r="AN66" s="36">
        <v>1.25</v>
      </c>
      <c r="AO66" s="36">
        <v>15.2075</v>
      </c>
      <c r="AP66" s="36">
        <v>0</v>
      </c>
      <c r="AQ66" s="36">
        <v>45.872499999999995</v>
      </c>
      <c r="AR66" s="36">
        <v>0</v>
      </c>
      <c r="AS66" s="36">
        <v>0</v>
      </c>
      <c r="AT66" s="36">
        <v>4.7948000000000004</v>
      </c>
      <c r="AU66" s="36">
        <v>0</v>
      </c>
      <c r="AV66" s="36">
        <v>10.914200000000001</v>
      </c>
      <c r="AW66" s="36">
        <v>1.6878</v>
      </c>
      <c r="AX66" s="36">
        <v>532.71379999999999</v>
      </c>
      <c r="AY66" s="36">
        <v>82.185999999999993</v>
      </c>
      <c r="AZ66" s="36">
        <v>13.746700000000001</v>
      </c>
      <c r="BA66" s="36">
        <v>1.1500000000000001</v>
      </c>
      <c r="BB66" s="36">
        <v>0</v>
      </c>
      <c r="BC66" s="36">
        <v>0.2</v>
      </c>
      <c r="BD66" s="36">
        <v>758.8664</v>
      </c>
      <c r="BE66" s="36">
        <v>0.01</v>
      </c>
      <c r="BF66" s="36">
        <v>0.20800000000000002</v>
      </c>
      <c r="BG66" s="36">
        <v>14629.162100000003</v>
      </c>
      <c r="BH66" s="36"/>
      <c r="BI66" s="36"/>
      <c r="BJ66" s="36"/>
      <c r="BK66" s="159"/>
    </row>
    <row r="68" spans="1:63">
      <c r="AE68" s="139"/>
    </row>
  </sheetData>
  <mergeCells count="10">
    <mergeCell ref="A65:B65"/>
    <mergeCell ref="A66:B66"/>
    <mergeCell ref="A4:A5"/>
    <mergeCell ref="B4:B5"/>
    <mergeCell ref="C4:C5"/>
    <mergeCell ref="A1:BF1"/>
    <mergeCell ref="A2:BF2"/>
    <mergeCell ref="A3:BF3"/>
    <mergeCell ref="D4:D5"/>
    <mergeCell ref="E4:BJ4"/>
  </mergeCells>
  <pageMargins left="1" right="0.35" top="0.25" bottom="0.2" header="0.3" footer="0.3"/>
  <pageSetup paperSize="8" scale="76"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99"/>
  <sheetViews>
    <sheetView zoomScaleNormal="100" workbookViewId="0">
      <pane xSplit="3" ySplit="5" topLeftCell="D6" activePane="bottomRight" state="frozen"/>
      <selection activeCell="E29" sqref="E29"/>
      <selection pane="topRight" activeCell="E29" sqref="E29"/>
      <selection pane="bottomLeft" activeCell="E29" sqref="E29"/>
      <selection pane="bottomRight" activeCell="F25" sqref="F25"/>
    </sheetView>
  </sheetViews>
  <sheetFormatPr defaultColWidth="9" defaultRowHeight="15.75"/>
  <cols>
    <col min="1" max="1" width="4.875" style="97" customWidth="1"/>
    <col min="2" max="2" width="36.5" style="92" customWidth="1"/>
    <col min="3" max="3" width="5.625" style="97" customWidth="1"/>
    <col min="4" max="6" width="10.25" style="98" customWidth="1"/>
    <col min="7" max="8" width="9.875" style="99" customWidth="1"/>
    <col min="9" max="9" width="11.75" style="92" customWidth="1"/>
    <col min="10" max="10" width="12.5" style="92" customWidth="1"/>
    <col min="11" max="16384" width="9" style="92"/>
  </cols>
  <sheetData>
    <row r="1" spans="1:10" ht="21.75" customHeight="1">
      <c r="A1" s="90" t="s">
        <v>282</v>
      </c>
      <c r="B1" s="91"/>
      <c r="C1" s="91"/>
      <c r="D1" s="91"/>
      <c r="E1" s="91"/>
      <c r="F1" s="91"/>
      <c r="G1" s="91"/>
      <c r="H1" s="91"/>
    </row>
    <row r="2" spans="1:10" ht="19.5" customHeight="1">
      <c r="A2" s="593" t="s">
        <v>285</v>
      </c>
      <c r="B2" s="593"/>
      <c r="C2" s="593"/>
      <c r="D2" s="593"/>
      <c r="E2" s="593"/>
      <c r="F2" s="593"/>
      <c r="G2" s="593"/>
      <c r="H2" s="593"/>
    </row>
    <row r="3" spans="1:10" s="91" customFormat="1">
      <c r="F3" s="598" t="s">
        <v>0</v>
      </c>
      <c r="G3" s="598"/>
      <c r="H3" s="598"/>
    </row>
    <row r="4" spans="1:10" s="296" customFormat="1" ht="16.5" customHeight="1">
      <c r="A4" s="594" t="s">
        <v>1</v>
      </c>
      <c r="B4" s="594" t="s">
        <v>203</v>
      </c>
      <c r="C4" s="594" t="s">
        <v>181</v>
      </c>
      <c r="D4" s="596" t="s">
        <v>283</v>
      </c>
      <c r="E4" s="596" t="s">
        <v>284</v>
      </c>
      <c r="F4" s="596" t="s">
        <v>206</v>
      </c>
      <c r="G4" s="597" t="s">
        <v>236</v>
      </c>
      <c r="H4" s="597"/>
    </row>
    <row r="5" spans="1:10" s="297" customFormat="1" ht="30" customHeight="1">
      <c r="A5" s="595"/>
      <c r="B5" s="595"/>
      <c r="C5" s="595"/>
      <c r="D5" s="596"/>
      <c r="E5" s="596"/>
      <c r="F5" s="596"/>
      <c r="G5" s="295" t="s">
        <v>320</v>
      </c>
      <c r="H5" s="295" t="s">
        <v>321</v>
      </c>
    </row>
    <row r="6" spans="1:10" s="302" customFormat="1" ht="15" customHeight="1">
      <c r="A6" s="81"/>
      <c r="B6" s="82" t="s">
        <v>185</v>
      </c>
      <c r="C6" s="81"/>
      <c r="D6" s="298">
        <f>D7+D24+D64</f>
        <v>85258.97</v>
      </c>
      <c r="E6" s="298">
        <f>E7+E24+E64</f>
        <v>85606.47</v>
      </c>
      <c r="F6" s="299">
        <f>'01CH'!D8</f>
        <v>85606.547999999995</v>
      </c>
      <c r="G6" s="300">
        <f t="shared" ref="G6:G44" si="0">E6-D6</f>
        <v>347.5</v>
      </c>
      <c r="H6" s="300">
        <f t="shared" ref="H6:H44" si="1">F6-E6</f>
        <v>7.7999999994062819E-2</v>
      </c>
      <c r="I6" s="301"/>
    </row>
    <row r="7" spans="1:10" s="307" customFormat="1" ht="15" customHeight="1">
      <c r="A7" s="238">
        <v>1</v>
      </c>
      <c r="B7" s="266" t="s">
        <v>3</v>
      </c>
      <c r="C7" s="238" t="s">
        <v>4</v>
      </c>
      <c r="D7" s="303">
        <v>72091.73</v>
      </c>
      <c r="E7" s="304">
        <v>62239.6</v>
      </c>
      <c r="F7" s="304">
        <f>'01CH'!D9</f>
        <v>66837.646500000003</v>
      </c>
      <c r="G7" s="305">
        <f t="shared" si="0"/>
        <v>-9852.1299999999974</v>
      </c>
      <c r="H7" s="305">
        <f t="shared" si="1"/>
        <v>4598.046500000004</v>
      </c>
      <c r="I7" s="306">
        <f>SUM(D13:D17)+D9+SUM(D21:D23)</f>
        <v>72091.73</v>
      </c>
      <c r="J7" s="306">
        <f>SUM(E13:E17)+E9+SUM(E21:E23)</f>
        <v>62239.599999999991</v>
      </c>
    </row>
    <row r="8" spans="1:10" s="311" customFormat="1" ht="15" customHeight="1">
      <c r="A8" s="81"/>
      <c r="B8" s="10" t="s">
        <v>238</v>
      </c>
      <c r="C8" s="81"/>
      <c r="D8" s="308"/>
      <c r="E8" s="309"/>
      <c r="F8" s="309"/>
      <c r="G8" s="310"/>
      <c r="H8" s="310"/>
    </row>
    <row r="9" spans="1:10" s="313" customFormat="1" ht="15" customHeight="1">
      <c r="A9" s="83" t="s">
        <v>6</v>
      </c>
      <c r="B9" s="9" t="s">
        <v>87</v>
      </c>
      <c r="C9" s="83" t="s">
        <v>5</v>
      </c>
      <c r="D9" s="308">
        <v>2195</v>
      </c>
      <c r="E9" s="309">
        <v>3700.16</v>
      </c>
      <c r="F9" s="309">
        <f>'01CH'!D11</f>
        <v>3699.2249999999999</v>
      </c>
      <c r="G9" s="310">
        <f t="shared" si="0"/>
        <v>1505.1599999999999</v>
      </c>
      <c r="H9" s="310">
        <f t="shared" si="1"/>
        <v>-0.93499999999994543</v>
      </c>
      <c r="I9" s="312">
        <f>D10+D11+D12</f>
        <v>2184.91</v>
      </c>
      <c r="J9" s="312">
        <f>E10+E11+E12</f>
        <v>3700.16</v>
      </c>
    </row>
    <row r="10" spans="1:10" s="311" customFormat="1" ht="15" customHeight="1">
      <c r="A10" s="84"/>
      <c r="B10" s="10" t="s">
        <v>239</v>
      </c>
      <c r="C10" s="84" t="s">
        <v>7</v>
      </c>
      <c r="D10" s="308">
        <v>674.34</v>
      </c>
      <c r="E10" s="309">
        <v>655.14</v>
      </c>
      <c r="F10" s="309">
        <f>'01CH'!D12</f>
        <v>719.80000000000007</v>
      </c>
      <c r="G10" s="310">
        <f t="shared" si="0"/>
        <v>-19.200000000000045</v>
      </c>
      <c r="H10" s="310">
        <f t="shared" si="1"/>
        <v>64.660000000000082</v>
      </c>
    </row>
    <row r="11" spans="1:10" s="311" customFormat="1" ht="15" hidden="1" customHeight="1">
      <c r="A11" s="84"/>
      <c r="B11" s="10" t="s">
        <v>139</v>
      </c>
      <c r="C11" s="84" t="s">
        <v>8</v>
      </c>
      <c r="D11" s="308">
        <v>1048.0999999999999</v>
      </c>
      <c r="E11" s="309">
        <v>3044.46</v>
      </c>
      <c r="F11" s="309">
        <f>'01CH'!D13</f>
        <v>2978.8050000000003</v>
      </c>
      <c r="G11" s="310">
        <f t="shared" si="0"/>
        <v>1996.3600000000001</v>
      </c>
      <c r="H11" s="310">
        <f t="shared" si="1"/>
        <v>-65.654999999999745</v>
      </c>
    </row>
    <row r="12" spans="1:10" s="311" customFormat="1" ht="15" hidden="1" customHeight="1">
      <c r="A12" s="84"/>
      <c r="B12" s="10" t="s">
        <v>140</v>
      </c>
      <c r="C12" s="84" t="s">
        <v>10</v>
      </c>
      <c r="D12" s="308">
        <v>462.47</v>
      </c>
      <c r="E12" s="309">
        <v>0.56000000000000005</v>
      </c>
      <c r="F12" s="309">
        <f>'01CH'!D14</f>
        <v>0.62</v>
      </c>
      <c r="G12" s="310">
        <f t="shared" si="0"/>
        <v>-461.91</v>
      </c>
      <c r="H12" s="310">
        <f t="shared" si="1"/>
        <v>5.9999999999999942E-2</v>
      </c>
    </row>
    <row r="13" spans="1:10" s="311" customFormat="1" ht="15" customHeight="1">
      <c r="A13" s="83" t="s">
        <v>9</v>
      </c>
      <c r="B13" s="9" t="s">
        <v>91</v>
      </c>
      <c r="C13" s="83" t="s">
        <v>12</v>
      </c>
      <c r="D13" s="308">
        <f>4570.53+414.8</f>
        <v>4985.33</v>
      </c>
      <c r="E13" s="309">
        <v>7443.01</v>
      </c>
      <c r="F13" s="309">
        <f>'01CH'!D15</f>
        <v>7564.5656999999992</v>
      </c>
      <c r="G13" s="310">
        <f>E13-D13</f>
        <v>2457.6800000000003</v>
      </c>
      <c r="H13" s="310">
        <f t="shared" si="1"/>
        <v>121.55569999999898</v>
      </c>
    </row>
    <row r="14" spans="1:10" s="311" customFormat="1" ht="15" customHeight="1">
      <c r="A14" s="83" t="s">
        <v>11</v>
      </c>
      <c r="B14" s="9" t="s">
        <v>61</v>
      </c>
      <c r="C14" s="83" t="s">
        <v>14</v>
      </c>
      <c r="D14" s="308">
        <v>907.18</v>
      </c>
      <c r="E14" s="309">
        <v>1080.17</v>
      </c>
      <c r="F14" s="309">
        <f>'01CH'!D16</f>
        <v>1342.1318000000001</v>
      </c>
      <c r="G14" s="310">
        <f>E14-D14</f>
        <v>172.99000000000012</v>
      </c>
      <c r="H14" s="310">
        <f t="shared" si="1"/>
        <v>261.96180000000004</v>
      </c>
    </row>
    <row r="15" spans="1:10" s="311" customFormat="1" ht="15" customHeight="1">
      <c r="A15" s="83" t="s">
        <v>13</v>
      </c>
      <c r="B15" s="9" t="s">
        <v>62</v>
      </c>
      <c r="C15" s="83" t="s">
        <v>16</v>
      </c>
      <c r="D15" s="308">
        <v>21120.21</v>
      </c>
      <c r="E15" s="309">
        <v>16810.73</v>
      </c>
      <c r="F15" s="309">
        <f>'01CH'!D17</f>
        <v>17806.600000000002</v>
      </c>
      <c r="G15" s="310">
        <f t="shared" si="0"/>
        <v>-4309.4799999999996</v>
      </c>
      <c r="H15" s="310">
        <f>F15-E15</f>
        <v>995.87000000000262</v>
      </c>
    </row>
    <row r="16" spans="1:10" s="311" customFormat="1" ht="15" customHeight="1">
      <c r="A16" s="83" t="s">
        <v>15</v>
      </c>
      <c r="B16" s="9" t="s">
        <v>63</v>
      </c>
      <c r="C16" s="83" t="s">
        <v>17</v>
      </c>
      <c r="D16" s="308">
        <v>12752.79</v>
      </c>
      <c r="E16" s="309">
        <v>11382.82</v>
      </c>
      <c r="F16" s="309">
        <f>'01CH'!D18</f>
        <v>10771.57</v>
      </c>
      <c r="G16" s="310">
        <f t="shared" si="0"/>
        <v>-1369.9700000000012</v>
      </c>
      <c r="H16" s="310">
        <f t="shared" si="1"/>
        <v>-611.25</v>
      </c>
    </row>
    <row r="17" spans="1:10" s="311" customFormat="1" ht="15" customHeight="1">
      <c r="A17" s="83" t="s">
        <v>65</v>
      </c>
      <c r="B17" s="9" t="s">
        <v>64</v>
      </c>
      <c r="C17" s="83" t="s">
        <v>18</v>
      </c>
      <c r="D17" s="308">
        <v>30114.19</v>
      </c>
      <c r="E17" s="309">
        <v>21751.26</v>
      </c>
      <c r="F17" s="309">
        <f>'01CH'!D19</f>
        <v>25505.594000000005</v>
      </c>
      <c r="G17" s="310">
        <f t="shared" si="0"/>
        <v>-8362.93</v>
      </c>
      <c r="H17" s="310">
        <f t="shared" si="1"/>
        <v>3754.3340000000062</v>
      </c>
    </row>
    <row r="18" spans="1:10" s="318" customFormat="1" ht="15" customHeight="1">
      <c r="A18" s="314"/>
      <c r="B18" s="56" t="s">
        <v>240</v>
      </c>
      <c r="C18" s="85" t="s">
        <v>209</v>
      </c>
      <c r="D18" s="315">
        <v>18785</v>
      </c>
      <c r="E18" s="316"/>
      <c r="F18" s="316">
        <f>'01CH'!D20</f>
        <v>20858.43</v>
      </c>
      <c r="G18" s="317"/>
      <c r="H18" s="317"/>
    </row>
    <row r="19" spans="1:10" s="319" customFormat="1" ht="15" hidden="1" customHeight="1">
      <c r="A19" s="314"/>
      <c r="B19" s="56" t="s">
        <v>218</v>
      </c>
      <c r="C19" s="85" t="s">
        <v>210</v>
      </c>
      <c r="D19" s="315"/>
      <c r="E19" s="316"/>
      <c r="F19" s="316">
        <f>'01CH'!D21</f>
        <v>4111.9839999999995</v>
      </c>
      <c r="G19" s="317">
        <f t="shared" si="0"/>
        <v>0</v>
      </c>
      <c r="H19" s="317">
        <f t="shared" si="1"/>
        <v>4111.9839999999995</v>
      </c>
    </row>
    <row r="20" spans="1:10" s="319" customFormat="1" ht="15" hidden="1" customHeight="1">
      <c r="A20" s="314"/>
      <c r="B20" s="56" t="s">
        <v>219</v>
      </c>
      <c r="C20" s="85" t="s">
        <v>211</v>
      </c>
      <c r="D20" s="315"/>
      <c r="E20" s="316"/>
      <c r="F20" s="316">
        <f>'01CH'!D22</f>
        <v>535.17999999999995</v>
      </c>
      <c r="G20" s="317">
        <f t="shared" si="0"/>
        <v>0</v>
      </c>
      <c r="H20" s="317">
        <f t="shared" si="1"/>
        <v>535.17999999999995</v>
      </c>
    </row>
    <row r="21" spans="1:10" s="311" customFormat="1" ht="15" customHeight="1">
      <c r="A21" s="83" t="s">
        <v>74</v>
      </c>
      <c r="B21" s="9" t="s">
        <v>73</v>
      </c>
      <c r="C21" s="83" t="s">
        <v>19</v>
      </c>
      <c r="D21" s="308">
        <v>17.03</v>
      </c>
      <c r="E21" s="309">
        <v>70.78</v>
      </c>
      <c r="F21" s="309">
        <f>'01CH'!D23</f>
        <v>71.059999999999988</v>
      </c>
      <c r="G21" s="310">
        <f t="shared" si="0"/>
        <v>53.75</v>
      </c>
      <c r="H21" s="310">
        <f t="shared" si="1"/>
        <v>0.27999999999998693</v>
      </c>
    </row>
    <row r="22" spans="1:10" s="311" customFormat="1" ht="15" customHeight="1">
      <c r="A22" s="83" t="s">
        <v>88</v>
      </c>
      <c r="B22" s="9" t="s">
        <v>75</v>
      </c>
      <c r="C22" s="83" t="s">
        <v>20</v>
      </c>
      <c r="D22" s="308">
        <v>0</v>
      </c>
      <c r="E22" s="309">
        <v>0</v>
      </c>
      <c r="F22" s="309">
        <v>0</v>
      </c>
      <c r="G22" s="310">
        <f t="shared" si="0"/>
        <v>0</v>
      </c>
      <c r="H22" s="310">
        <f t="shared" si="1"/>
        <v>0</v>
      </c>
    </row>
    <row r="23" spans="1:10" s="311" customFormat="1" ht="15" customHeight="1">
      <c r="A23" s="83" t="s">
        <v>93</v>
      </c>
      <c r="B23" s="9" t="s">
        <v>92</v>
      </c>
      <c r="C23" s="83" t="s">
        <v>21</v>
      </c>
      <c r="D23" s="308">
        <v>0</v>
      </c>
      <c r="E23" s="309">
        <v>0.67</v>
      </c>
      <c r="F23" s="309">
        <f>'01CH'!D25</f>
        <v>76.900000000000006</v>
      </c>
      <c r="G23" s="310">
        <f t="shared" si="0"/>
        <v>0.67</v>
      </c>
      <c r="H23" s="310">
        <f t="shared" si="1"/>
        <v>76.23</v>
      </c>
    </row>
    <row r="24" spans="1:10" s="307" customFormat="1" ht="15" customHeight="1">
      <c r="A24" s="238">
        <v>2</v>
      </c>
      <c r="B24" s="266" t="s">
        <v>22</v>
      </c>
      <c r="C24" s="238" t="s">
        <v>23</v>
      </c>
      <c r="D24" s="303">
        <v>3373.72</v>
      </c>
      <c r="E24" s="304">
        <v>3828.34</v>
      </c>
      <c r="F24" s="304">
        <f>'01CH'!D26</f>
        <v>3906.0529999999999</v>
      </c>
      <c r="G24" s="305">
        <f t="shared" si="0"/>
        <v>454.62000000000035</v>
      </c>
      <c r="H24" s="305">
        <f t="shared" si="1"/>
        <v>77.712999999999738</v>
      </c>
      <c r="I24" s="306">
        <f>SUM(D26:D33)+SUM(D36:D63)</f>
        <v>3373.7199999999993</v>
      </c>
      <c r="J24" s="306">
        <f>SUM(E26:E33)+SUM(E36:E63)</f>
        <v>3828.34</v>
      </c>
    </row>
    <row r="25" spans="1:10" s="311" customFormat="1" ht="15" customHeight="1">
      <c r="A25" s="81"/>
      <c r="B25" s="10" t="s">
        <v>238</v>
      </c>
      <c r="C25" s="81"/>
      <c r="D25" s="308"/>
      <c r="E25" s="309"/>
      <c r="F25" s="309">
        <f>'01CH'!D27</f>
        <v>0</v>
      </c>
      <c r="G25" s="310">
        <f t="shared" si="0"/>
        <v>0</v>
      </c>
      <c r="H25" s="310">
        <f t="shared" si="1"/>
        <v>0</v>
      </c>
    </row>
    <row r="26" spans="1:10" s="311" customFormat="1" ht="15" customHeight="1">
      <c r="A26" s="83" t="s">
        <v>24</v>
      </c>
      <c r="B26" s="9" t="s">
        <v>66</v>
      </c>
      <c r="C26" s="83" t="s">
        <v>27</v>
      </c>
      <c r="D26" s="308">
        <v>5</v>
      </c>
      <c r="E26" s="309">
        <v>6.12</v>
      </c>
      <c r="F26" s="309">
        <f>'01CH'!D28</f>
        <v>9.7199999999999989</v>
      </c>
      <c r="G26" s="310">
        <f>E26-D26</f>
        <v>1.1200000000000001</v>
      </c>
      <c r="H26" s="310">
        <f t="shared" si="1"/>
        <v>3.5999999999999988</v>
      </c>
    </row>
    <row r="27" spans="1:10" s="311" customFormat="1" ht="15" customHeight="1">
      <c r="A27" s="83" t="s">
        <v>26</v>
      </c>
      <c r="B27" s="9" t="s">
        <v>67</v>
      </c>
      <c r="C27" s="83" t="s">
        <v>29</v>
      </c>
      <c r="D27" s="308">
        <v>0.37</v>
      </c>
      <c r="E27" s="309">
        <v>0.4</v>
      </c>
      <c r="F27" s="309">
        <f>'01CH'!D29</f>
        <v>0.39</v>
      </c>
      <c r="G27" s="310">
        <f t="shared" si="0"/>
        <v>3.0000000000000027E-2</v>
      </c>
      <c r="H27" s="310">
        <f t="shared" si="1"/>
        <v>-1.0000000000000009E-2</v>
      </c>
    </row>
    <row r="28" spans="1:10" s="311" customFormat="1" ht="15" customHeight="1">
      <c r="A28" s="83" t="s">
        <v>28</v>
      </c>
      <c r="B28" s="9" t="s">
        <v>68</v>
      </c>
      <c r="C28" s="83" t="s">
        <v>31</v>
      </c>
      <c r="D28" s="308">
        <v>155</v>
      </c>
      <c r="E28" s="309">
        <v>0</v>
      </c>
      <c r="F28" s="309">
        <f>'01CH'!D30</f>
        <v>0</v>
      </c>
      <c r="G28" s="310">
        <f t="shared" si="0"/>
        <v>-155</v>
      </c>
      <c r="H28" s="310">
        <f t="shared" si="1"/>
        <v>0</v>
      </c>
    </row>
    <row r="29" spans="1:10" s="311" customFormat="1" ht="15" customHeight="1">
      <c r="A29" s="83" t="s">
        <v>30</v>
      </c>
      <c r="B29" s="9" t="s">
        <v>94</v>
      </c>
      <c r="C29" s="83" t="s">
        <v>95</v>
      </c>
      <c r="D29" s="308">
        <v>0</v>
      </c>
      <c r="E29" s="309"/>
      <c r="F29" s="309">
        <f>'01CH'!D31</f>
        <v>0</v>
      </c>
      <c r="G29" s="310">
        <f t="shared" si="0"/>
        <v>0</v>
      </c>
      <c r="H29" s="310">
        <f t="shared" si="1"/>
        <v>0</v>
      </c>
    </row>
    <row r="30" spans="1:10" s="311" customFormat="1" ht="15" customHeight="1">
      <c r="A30" s="83" t="s">
        <v>32</v>
      </c>
      <c r="B30" s="9" t="s">
        <v>288</v>
      </c>
      <c r="C30" s="83" t="s">
        <v>96</v>
      </c>
      <c r="D30" s="308">
        <v>0.01</v>
      </c>
      <c r="E30" s="309">
        <v>0.05</v>
      </c>
      <c r="F30" s="309">
        <f>'01CH'!D32</f>
        <v>19.27</v>
      </c>
      <c r="G30" s="310">
        <f t="shared" si="0"/>
        <v>0.04</v>
      </c>
      <c r="H30" s="310">
        <f t="shared" si="1"/>
        <v>19.22</v>
      </c>
    </row>
    <row r="31" spans="1:10" s="311" customFormat="1" ht="15" customHeight="1">
      <c r="A31" s="83" t="s">
        <v>34</v>
      </c>
      <c r="B31" s="9" t="s">
        <v>97</v>
      </c>
      <c r="C31" s="83" t="s">
        <v>33</v>
      </c>
      <c r="D31" s="308">
        <v>5.13</v>
      </c>
      <c r="E31" s="309">
        <v>3.73</v>
      </c>
      <c r="F31" s="309">
        <f>'01CH'!D33</f>
        <v>3.25</v>
      </c>
      <c r="G31" s="310">
        <f t="shared" si="0"/>
        <v>-1.4</v>
      </c>
      <c r="H31" s="310">
        <f t="shared" si="1"/>
        <v>-0.48</v>
      </c>
    </row>
    <row r="32" spans="1:10" s="311" customFormat="1" ht="15" customHeight="1">
      <c r="A32" s="83" t="s">
        <v>69</v>
      </c>
      <c r="B32" s="9" t="s">
        <v>109</v>
      </c>
      <c r="C32" s="83" t="s">
        <v>36</v>
      </c>
      <c r="D32" s="308">
        <v>933.06</v>
      </c>
      <c r="E32" s="309">
        <v>944.75</v>
      </c>
      <c r="F32" s="309">
        <f>'01CH'!D34</f>
        <v>951.23</v>
      </c>
      <c r="G32" s="310">
        <f t="shared" si="0"/>
        <v>11.690000000000055</v>
      </c>
      <c r="H32" s="310">
        <f>F32-E32</f>
        <v>6.4800000000000182</v>
      </c>
    </row>
    <row r="33" spans="1:8" s="311" customFormat="1" ht="15" customHeight="1">
      <c r="A33" s="83" t="s">
        <v>70</v>
      </c>
      <c r="B33" s="200" t="s">
        <v>102</v>
      </c>
      <c r="C33" s="66" t="s">
        <v>35</v>
      </c>
      <c r="D33" s="308">
        <v>0</v>
      </c>
      <c r="E33" s="309">
        <v>0</v>
      </c>
      <c r="F33" s="309">
        <f>'01CH'!D35</f>
        <v>0</v>
      </c>
      <c r="G33" s="310">
        <f t="shared" si="0"/>
        <v>0</v>
      </c>
      <c r="H33" s="310">
        <f t="shared" si="1"/>
        <v>0</v>
      </c>
    </row>
    <row r="34" spans="1:8" s="319" customFormat="1" ht="30">
      <c r="A34" s="314" t="s">
        <v>71</v>
      </c>
      <c r="B34" s="9" t="s">
        <v>128</v>
      </c>
      <c r="C34" s="314" t="s">
        <v>44</v>
      </c>
      <c r="D34" s="316">
        <f>SUM(D36:D51)</f>
        <v>1556.76</v>
      </c>
      <c r="E34" s="316">
        <f>SUM(E36:E51)</f>
        <v>1700.4999999999998</v>
      </c>
      <c r="F34" s="316">
        <f>'01CH'!D36</f>
        <v>1752.2951999999998</v>
      </c>
      <c r="G34" s="317">
        <f t="shared" si="0"/>
        <v>143.73999999999978</v>
      </c>
      <c r="H34" s="317">
        <f t="shared" si="1"/>
        <v>51.795200000000023</v>
      </c>
    </row>
    <row r="35" spans="1:8" s="311" customFormat="1" ht="15" customHeight="1">
      <c r="A35" s="83"/>
      <c r="B35" s="10" t="s">
        <v>238</v>
      </c>
      <c r="C35" s="83"/>
      <c r="D35" s="308"/>
      <c r="E35" s="309"/>
      <c r="F35" s="309"/>
      <c r="G35" s="310"/>
      <c r="H35" s="310"/>
    </row>
    <row r="36" spans="1:8" s="319" customFormat="1" ht="15" customHeight="1">
      <c r="A36" s="314" t="s">
        <v>189</v>
      </c>
      <c r="B36" s="9" t="s">
        <v>125</v>
      </c>
      <c r="C36" s="314" t="s">
        <v>45</v>
      </c>
      <c r="D36" s="315">
        <v>390.73</v>
      </c>
      <c r="E36" s="316">
        <v>712.2</v>
      </c>
      <c r="F36" s="316">
        <f>'01CH'!D38</f>
        <v>729.06230000000005</v>
      </c>
      <c r="G36" s="317">
        <f t="shared" si="0"/>
        <v>321.47000000000003</v>
      </c>
      <c r="H36" s="317">
        <f t="shared" si="1"/>
        <v>16.862300000000005</v>
      </c>
    </row>
    <row r="37" spans="1:8" s="319" customFormat="1" ht="15" customHeight="1">
      <c r="A37" s="314" t="s">
        <v>189</v>
      </c>
      <c r="B37" s="9" t="s">
        <v>126</v>
      </c>
      <c r="C37" s="314" t="s">
        <v>46</v>
      </c>
      <c r="D37" s="315">
        <v>12.85</v>
      </c>
      <c r="E37" s="316">
        <v>29.46</v>
      </c>
      <c r="F37" s="316">
        <f>'01CH'!D39</f>
        <v>29.659999999999997</v>
      </c>
      <c r="G37" s="317">
        <f t="shared" si="0"/>
        <v>16.61</v>
      </c>
      <c r="H37" s="317">
        <f t="shared" si="1"/>
        <v>0.19999999999999574</v>
      </c>
    </row>
    <row r="38" spans="1:8" s="319" customFormat="1" ht="15" customHeight="1">
      <c r="A38" s="314" t="s">
        <v>189</v>
      </c>
      <c r="B38" s="9" t="s">
        <v>129</v>
      </c>
      <c r="C38" s="314" t="s">
        <v>49</v>
      </c>
      <c r="D38" s="315">
        <v>2.14</v>
      </c>
      <c r="E38" s="316">
        <v>2.29</v>
      </c>
      <c r="F38" s="316">
        <f>'01CH'!D40</f>
        <v>1.1000000000000001</v>
      </c>
      <c r="G38" s="317">
        <f t="shared" si="0"/>
        <v>0.14999999999999991</v>
      </c>
      <c r="H38" s="317">
        <f t="shared" si="1"/>
        <v>-1.19</v>
      </c>
    </row>
    <row r="39" spans="1:8" s="319" customFormat="1" ht="15" customHeight="1">
      <c r="A39" s="314" t="s">
        <v>189</v>
      </c>
      <c r="B39" s="9" t="s">
        <v>131</v>
      </c>
      <c r="C39" s="314" t="s">
        <v>50</v>
      </c>
      <c r="D39" s="315">
        <v>2.98</v>
      </c>
      <c r="E39" s="316">
        <v>2.48</v>
      </c>
      <c r="F39" s="316">
        <f>'01CH'!D41</f>
        <v>4.3088000000000006</v>
      </c>
      <c r="G39" s="317">
        <f t="shared" si="0"/>
        <v>-0.5</v>
      </c>
      <c r="H39" s="317">
        <f t="shared" si="1"/>
        <v>1.8288000000000006</v>
      </c>
    </row>
    <row r="40" spans="1:8" s="319" customFormat="1" ht="15" customHeight="1">
      <c r="A40" s="314" t="s">
        <v>189</v>
      </c>
      <c r="B40" s="9" t="s">
        <v>213</v>
      </c>
      <c r="C40" s="314" t="s">
        <v>51</v>
      </c>
      <c r="D40" s="315">
        <v>33.880000000000003</v>
      </c>
      <c r="E40" s="316">
        <v>36.08</v>
      </c>
      <c r="F40" s="316">
        <f>'01CH'!D42</f>
        <v>37.793199999999999</v>
      </c>
      <c r="G40" s="317">
        <f t="shared" si="0"/>
        <v>2.1999999999999957</v>
      </c>
      <c r="H40" s="317">
        <f t="shared" si="1"/>
        <v>1.7132000000000005</v>
      </c>
    </row>
    <row r="41" spans="1:8" s="319" customFormat="1" ht="15" customHeight="1">
      <c r="A41" s="314" t="s">
        <v>189</v>
      </c>
      <c r="B41" s="9" t="s">
        <v>132</v>
      </c>
      <c r="C41" s="314" t="s">
        <v>52</v>
      </c>
      <c r="D41" s="315">
        <v>2.85</v>
      </c>
      <c r="E41" s="316">
        <v>3.13</v>
      </c>
      <c r="F41" s="316">
        <f>'01CH'!D43</f>
        <v>4.3509000000000002</v>
      </c>
      <c r="G41" s="317">
        <f t="shared" si="0"/>
        <v>0.2799999999999998</v>
      </c>
      <c r="H41" s="317">
        <f t="shared" si="1"/>
        <v>1.2209000000000003</v>
      </c>
    </row>
    <row r="42" spans="1:8" s="319" customFormat="1" ht="15" customHeight="1">
      <c r="A42" s="314" t="s">
        <v>189</v>
      </c>
      <c r="B42" s="9" t="s">
        <v>134</v>
      </c>
      <c r="C42" s="314" t="s">
        <v>47</v>
      </c>
      <c r="D42" s="315">
        <v>1096.1600000000001</v>
      </c>
      <c r="E42" s="316">
        <v>892.4</v>
      </c>
      <c r="F42" s="316">
        <f>'01CH'!D44</f>
        <v>910.01999999999987</v>
      </c>
      <c r="G42" s="317">
        <f t="shared" si="0"/>
        <v>-203.7600000000001</v>
      </c>
      <c r="H42" s="317">
        <f t="shared" si="1"/>
        <v>17.619999999999891</v>
      </c>
    </row>
    <row r="43" spans="1:8" s="319" customFormat="1" ht="15" customHeight="1">
      <c r="A43" s="314" t="s">
        <v>189</v>
      </c>
      <c r="B43" s="9" t="s">
        <v>289</v>
      </c>
      <c r="C43" s="314" t="s">
        <v>48</v>
      </c>
      <c r="D43" s="315">
        <v>0.81</v>
      </c>
      <c r="E43" s="316">
        <v>0.46</v>
      </c>
      <c r="F43" s="316">
        <f>'01CH'!D45</f>
        <v>1.7500000000000002</v>
      </c>
      <c r="G43" s="317">
        <f t="shared" si="0"/>
        <v>-0.35000000000000003</v>
      </c>
      <c r="H43" s="317">
        <f t="shared" si="1"/>
        <v>1.2900000000000003</v>
      </c>
    </row>
    <row r="44" spans="1:8" s="311" customFormat="1" ht="15" customHeight="1">
      <c r="A44" s="83" t="s">
        <v>189</v>
      </c>
      <c r="B44" s="9" t="s">
        <v>220</v>
      </c>
      <c r="C44" s="83" t="s">
        <v>221</v>
      </c>
      <c r="D44" s="308">
        <v>0</v>
      </c>
      <c r="E44" s="309">
        <v>0</v>
      </c>
      <c r="F44" s="309">
        <f>'01CH'!D46</f>
        <v>0</v>
      </c>
      <c r="G44" s="310">
        <f t="shared" si="0"/>
        <v>0</v>
      </c>
      <c r="H44" s="310">
        <f t="shared" si="1"/>
        <v>0</v>
      </c>
    </row>
    <row r="45" spans="1:8" s="296" customFormat="1" ht="15" customHeight="1">
      <c r="A45" s="83" t="s">
        <v>189</v>
      </c>
      <c r="B45" s="9" t="s">
        <v>286</v>
      </c>
      <c r="C45" s="83" t="s">
        <v>37</v>
      </c>
      <c r="D45" s="308">
        <v>0</v>
      </c>
      <c r="E45" s="37">
        <v>1.04</v>
      </c>
      <c r="F45" s="309">
        <f>'01CH'!D47</f>
        <v>5.4499999999999993</v>
      </c>
      <c r="G45" s="310">
        <f>E45-D45</f>
        <v>1.04</v>
      </c>
      <c r="H45" s="310">
        <f>F45-E45</f>
        <v>4.4099999999999993</v>
      </c>
    </row>
    <row r="46" spans="1:8" s="311" customFormat="1" ht="15" customHeight="1">
      <c r="A46" s="83" t="s">
        <v>189</v>
      </c>
      <c r="B46" s="9" t="s">
        <v>82</v>
      </c>
      <c r="C46" s="83" t="s">
        <v>38</v>
      </c>
      <c r="D46" s="308">
        <v>1.1200000000000001</v>
      </c>
      <c r="E46" s="309">
        <v>1.1200000000000001</v>
      </c>
      <c r="F46" s="309">
        <f>'01CH'!D48</f>
        <v>2.34</v>
      </c>
      <c r="G46" s="310">
        <f t="shared" ref="G46:G63" si="2">E46-D46</f>
        <v>0</v>
      </c>
      <c r="H46" s="310">
        <f t="shared" ref="H46:H63" si="3">F46-E46</f>
        <v>1.2199999999999998</v>
      </c>
    </row>
    <row r="47" spans="1:8" s="311" customFormat="1" ht="15" customHeight="1">
      <c r="A47" s="83" t="s">
        <v>189</v>
      </c>
      <c r="B47" s="200" t="s">
        <v>114</v>
      </c>
      <c r="C47" s="66" t="s">
        <v>39</v>
      </c>
      <c r="D47" s="308">
        <v>0</v>
      </c>
      <c r="E47" s="309">
        <v>0</v>
      </c>
      <c r="F47" s="309">
        <f>'01CH'!D49</f>
        <v>0</v>
      </c>
      <c r="G47" s="310">
        <f t="shared" si="2"/>
        <v>0</v>
      </c>
      <c r="H47" s="310">
        <f t="shared" si="3"/>
        <v>0</v>
      </c>
    </row>
    <row r="48" spans="1:8" s="311" customFormat="1" ht="15" customHeight="1">
      <c r="A48" s="83" t="s">
        <v>189</v>
      </c>
      <c r="B48" s="200" t="s">
        <v>287</v>
      </c>
      <c r="C48" s="66" t="s">
        <v>41</v>
      </c>
      <c r="D48" s="308">
        <v>10.130000000000001</v>
      </c>
      <c r="E48" s="309">
        <v>16.87</v>
      </c>
      <c r="F48" s="309">
        <f>'01CH'!D50</f>
        <v>22.909999999999997</v>
      </c>
      <c r="G48" s="310">
        <f t="shared" si="2"/>
        <v>6.74</v>
      </c>
      <c r="H48" s="310">
        <f t="shared" si="3"/>
        <v>6.0399999999999956</v>
      </c>
    </row>
    <row r="49" spans="1:8" s="319" customFormat="1" ht="15" customHeight="1">
      <c r="A49" s="314" t="s">
        <v>189</v>
      </c>
      <c r="B49" s="9" t="s">
        <v>133</v>
      </c>
      <c r="C49" s="314" t="s">
        <v>53</v>
      </c>
      <c r="D49" s="315">
        <v>0</v>
      </c>
      <c r="E49" s="316">
        <v>0</v>
      </c>
      <c r="F49" s="316">
        <f>'01CH'!D51</f>
        <v>0</v>
      </c>
      <c r="G49" s="317">
        <f>E49-D49</f>
        <v>0</v>
      </c>
      <c r="H49" s="317">
        <f t="shared" si="3"/>
        <v>0</v>
      </c>
    </row>
    <row r="50" spans="1:8" s="319" customFormat="1" ht="15" customHeight="1">
      <c r="A50" s="314" t="s">
        <v>189</v>
      </c>
      <c r="B50" s="9" t="s">
        <v>130</v>
      </c>
      <c r="C50" s="314" t="s">
        <v>54</v>
      </c>
      <c r="D50" s="315">
        <v>0</v>
      </c>
      <c r="E50" s="316">
        <v>0</v>
      </c>
      <c r="F50" s="316">
        <f>'01CH'!D52</f>
        <v>0</v>
      </c>
      <c r="G50" s="317">
        <f t="shared" si="2"/>
        <v>0</v>
      </c>
      <c r="H50" s="317">
        <f t="shared" si="3"/>
        <v>0</v>
      </c>
    </row>
    <row r="51" spans="1:8" s="319" customFormat="1" ht="15" customHeight="1">
      <c r="A51" s="314" t="s">
        <v>189</v>
      </c>
      <c r="B51" s="9" t="s">
        <v>127</v>
      </c>
      <c r="C51" s="314" t="s">
        <v>55</v>
      </c>
      <c r="D51" s="315">
        <v>3.11</v>
      </c>
      <c r="E51" s="316">
        <v>2.97</v>
      </c>
      <c r="F51" s="316">
        <f>'01CH'!D53</f>
        <v>3.5500000000000007</v>
      </c>
      <c r="G51" s="317">
        <f t="shared" si="2"/>
        <v>-0.13999999999999968</v>
      </c>
      <c r="H51" s="317">
        <f t="shared" si="3"/>
        <v>0.58000000000000052</v>
      </c>
    </row>
    <row r="52" spans="1:8" s="311" customFormat="1" ht="15" customHeight="1">
      <c r="A52" s="83" t="s">
        <v>72</v>
      </c>
      <c r="B52" s="9" t="s">
        <v>98</v>
      </c>
      <c r="C52" s="83" t="s">
        <v>59</v>
      </c>
      <c r="D52" s="308">
        <v>0</v>
      </c>
      <c r="E52" s="309">
        <v>0</v>
      </c>
      <c r="F52" s="309">
        <f>'01CH'!D54</f>
        <v>0</v>
      </c>
      <c r="G52" s="310">
        <f t="shared" si="2"/>
        <v>0</v>
      </c>
      <c r="H52" s="310">
        <f t="shared" si="3"/>
        <v>0</v>
      </c>
    </row>
    <row r="53" spans="1:8" s="311" customFormat="1" ht="15" customHeight="1">
      <c r="A53" s="83" t="s">
        <v>76</v>
      </c>
      <c r="B53" s="200" t="s">
        <v>103</v>
      </c>
      <c r="C53" s="66" t="s">
        <v>115</v>
      </c>
      <c r="D53" s="308">
        <v>0</v>
      </c>
      <c r="E53" s="309">
        <v>2.64</v>
      </c>
      <c r="F53" s="309">
        <f>'01CH'!D55</f>
        <v>7.0724999999999998</v>
      </c>
      <c r="G53" s="310">
        <f t="shared" si="2"/>
        <v>2.64</v>
      </c>
      <c r="H53" s="310">
        <f t="shared" si="3"/>
        <v>4.4324999999999992</v>
      </c>
    </row>
    <row r="54" spans="1:8" s="311" customFormat="1" ht="15" customHeight="1">
      <c r="A54" s="83" t="s">
        <v>77</v>
      </c>
      <c r="B54" s="200" t="s">
        <v>290</v>
      </c>
      <c r="C54" s="66" t="s">
        <v>116</v>
      </c>
      <c r="D54" s="308">
        <v>0</v>
      </c>
      <c r="E54" s="309">
        <v>0</v>
      </c>
      <c r="F54" s="309">
        <f>'01CH'!D56</f>
        <v>1.6878</v>
      </c>
      <c r="G54" s="310">
        <f t="shared" si="2"/>
        <v>0</v>
      </c>
      <c r="H54" s="310">
        <f t="shared" si="3"/>
        <v>1.6878</v>
      </c>
    </row>
    <row r="55" spans="1:8" s="311" customFormat="1" ht="15" customHeight="1">
      <c r="A55" s="83" t="s">
        <v>78</v>
      </c>
      <c r="B55" s="9" t="s">
        <v>110</v>
      </c>
      <c r="C55" s="83" t="s">
        <v>60</v>
      </c>
      <c r="D55" s="308">
        <v>286.13</v>
      </c>
      <c r="E55" s="309">
        <v>306.07</v>
      </c>
      <c r="F55" s="309">
        <f>'01CH'!D57</f>
        <v>306.42</v>
      </c>
      <c r="G55" s="310">
        <f t="shared" si="2"/>
        <v>19.939999999999998</v>
      </c>
      <c r="H55" s="310">
        <f>F55-E55</f>
        <v>0.35000000000002274</v>
      </c>
    </row>
    <row r="56" spans="1:8" s="311" customFormat="1" ht="15" customHeight="1">
      <c r="A56" s="83" t="s">
        <v>84</v>
      </c>
      <c r="B56" s="9" t="s">
        <v>111</v>
      </c>
      <c r="C56" s="83" t="s">
        <v>58</v>
      </c>
      <c r="D56" s="308">
        <v>45.18</v>
      </c>
      <c r="E56" s="309">
        <v>46.02</v>
      </c>
      <c r="F56" s="309">
        <f>'01CH'!D58</f>
        <v>46.227199999999996</v>
      </c>
      <c r="G56" s="310">
        <f t="shared" si="2"/>
        <v>0.84000000000000341</v>
      </c>
      <c r="H56" s="310">
        <f t="shared" si="3"/>
        <v>0.20719999999999317</v>
      </c>
    </row>
    <row r="57" spans="1:8" s="311" customFormat="1" ht="15" customHeight="1">
      <c r="A57" s="83" t="s">
        <v>85</v>
      </c>
      <c r="B57" s="200" t="s">
        <v>99</v>
      </c>
      <c r="C57" s="66" t="s">
        <v>25</v>
      </c>
      <c r="D57" s="308">
        <v>9.84</v>
      </c>
      <c r="E57" s="309">
        <v>13.98</v>
      </c>
      <c r="F57" s="309">
        <f>'01CH'!D59</f>
        <v>10.3123</v>
      </c>
      <c r="G57" s="310">
        <f t="shared" si="2"/>
        <v>4.1400000000000006</v>
      </c>
      <c r="H57" s="310">
        <f t="shared" si="3"/>
        <v>-3.6677</v>
      </c>
    </row>
    <row r="58" spans="1:8" s="311" customFormat="1" ht="15" customHeight="1">
      <c r="A58" s="83" t="s">
        <v>86</v>
      </c>
      <c r="B58" s="200" t="s">
        <v>100</v>
      </c>
      <c r="C58" s="66" t="s">
        <v>101</v>
      </c>
      <c r="D58" s="308">
        <v>0</v>
      </c>
      <c r="E58" s="309">
        <v>0.03</v>
      </c>
      <c r="F58" s="309">
        <f>'01CH'!D60</f>
        <v>3.79</v>
      </c>
      <c r="G58" s="310">
        <f t="shared" si="2"/>
        <v>0.03</v>
      </c>
      <c r="H58" s="310">
        <f t="shared" si="3"/>
        <v>3.7600000000000002</v>
      </c>
    </row>
    <row r="59" spans="1:8" s="311" customFormat="1" ht="15" customHeight="1">
      <c r="A59" s="83" t="s">
        <v>104</v>
      </c>
      <c r="B59" s="200" t="s">
        <v>112</v>
      </c>
      <c r="C59" s="66" t="s">
        <v>113</v>
      </c>
      <c r="D59" s="308">
        <v>0</v>
      </c>
      <c r="E59" s="309">
        <v>0</v>
      </c>
      <c r="F59" s="309">
        <f>'01CH'!D61</f>
        <v>0</v>
      </c>
      <c r="G59" s="310">
        <f t="shared" si="2"/>
        <v>0</v>
      </c>
      <c r="H59" s="310">
        <f t="shared" si="3"/>
        <v>0</v>
      </c>
    </row>
    <row r="60" spans="1:8" s="311" customFormat="1" ht="15" customHeight="1">
      <c r="A60" s="83" t="s">
        <v>105</v>
      </c>
      <c r="B60" s="200" t="s">
        <v>117</v>
      </c>
      <c r="C60" s="66" t="s">
        <v>40</v>
      </c>
      <c r="D60" s="308">
        <v>0</v>
      </c>
      <c r="E60" s="309">
        <v>0.2</v>
      </c>
      <c r="F60" s="309">
        <f>'01CH'!D62</f>
        <v>0.2</v>
      </c>
      <c r="G60" s="310">
        <f t="shared" si="2"/>
        <v>0.2</v>
      </c>
      <c r="H60" s="310">
        <f t="shared" si="3"/>
        <v>0</v>
      </c>
    </row>
    <row r="61" spans="1:8" s="311" customFormat="1" ht="15" customHeight="1">
      <c r="A61" s="83" t="s">
        <v>106</v>
      </c>
      <c r="B61" s="200" t="s">
        <v>118</v>
      </c>
      <c r="C61" s="66" t="s">
        <v>43</v>
      </c>
      <c r="D61" s="308">
        <v>377.24</v>
      </c>
      <c r="E61" s="309">
        <v>803.76</v>
      </c>
      <c r="F61" s="309">
        <f>'01CH'!D63</f>
        <v>793.97</v>
      </c>
      <c r="G61" s="310">
        <f t="shared" si="2"/>
        <v>426.52</v>
      </c>
      <c r="H61" s="310">
        <f t="shared" si="3"/>
        <v>-9.7899999999999636</v>
      </c>
    </row>
    <row r="62" spans="1:8" s="311" customFormat="1" ht="15" customHeight="1">
      <c r="A62" s="320" t="s">
        <v>107</v>
      </c>
      <c r="B62" s="200" t="s">
        <v>79</v>
      </c>
      <c r="C62" s="66" t="s">
        <v>42</v>
      </c>
      <c r="D62" s="308">
        <v>0</v>
      </c>
      <c r="E62" s="309">
        <v>0</v>
      </c>
      <c r="F62" s="309">
        <f>'01CH'!D64</f>
        <v>0.01</v>
      </c>
      <c r="G62" s="310">
        <f t="shared" si="2"/>
        <v>0</v>
      </c>
      <c r="H62" s="310">
        <f t="shared" si="3"/>
        <v>0.01</v>
      </c>
    </row>
    <row r="63" spans="1:8" s="311" customFormat="1" ht="15" customHeight="1">
      <c r="A63" s="83" t="s">
        <v>108</v>
      </c>
      <c r="B63" s="200" t="s">
        <v>119</v>
      </c>
      <c r="C63" s="66" t="s">
        <v>56</v>
      </c>
      <c r="D63" s="308">
        <v>0</v>
      </c>
      <c r="E63" s="309">
        <v>0.09</v>
      </c>
      <c r="F63" s="309">
        <f>'01CH'!D65</f>
        <v>0.20800000000000002</v>
      </c>
      <c r="G63" s="310">
        <f t="shared" si="2"/>
        <v>0.09</v>
      </c>
      <c r="H63" s="310">
        <f t="shared" si="3"/>
        <v>0.11800000000000002</v>
      </c>
    </row>
    <row r="64" spans="1:8" s="307" customFormat="1" ht="15" customHeight="1">
      <c r="A64" s="238">
        <v>3</v>
      </c>
      <c r="B64" s="266" t="s">
        <v>57</v>
      </c>
      <c r="C64" s="238" t="s">
        <v>83</v>
      </c>
      <c r="D64" s="303">
        <v>9793.52</v>
      </c>
      <c r="E64" s="304">
        <v>19538.53</v>
      </c>
      <c r="F64" s="304">
        <f>'01CH'!D66</f>
        <v>14862.8485</v>
      </c>
      <c r="G64" s="305">
        <f>E64-D64</f>
        <v>9745.0099999999984</v>
      </c>
      <c r="H64" s="305">
        <f>F64-E64</f>
        <v>-4675.6814999999988</v>
      </c>
    </row>
    <row r="65" spans="1:8">
      <c r="A65" s="93"/>
      <c r="B65" s="94"/>
      <c r="C65" s="93"/>
      <c r="D65" s="95"/>
      <c r="E65" s="95"/>
      <c r="F65" s="95"/>
      <c r="G65" s="96"/>
      <c r="H65" s="96"/>
    </row>
    <row r="66" spans="1:8">
      <c r="A66" s="93"/>
      <c r="B66" s="94"/>
      <c r="C66" s="93"/>
      <c r="D66" s="95"/>
      <c r="E66" s="95"/>
      <c r="F66" s="95"/>
      <c r="G66" s="96"/>
      <c r="H66" s="96"/>
    </row>
    <row r="67" spans="1:8">
      <c r="A67" s="93"/>
      <c r="B67" s="94"/>
      <c r="C67" s="93"/>
      <c r="D67" s="95"/>
      <c r="E67" s="95"/>
      <c r="F67" s="95"/>
      <c r="G67" s="96"/>
      <c r="H67" s="96"/>
    </row>
    <row r="68" spans="1:8">
      <c r="A68" s="93"/>
      <c r="B68" s="94"/>
      <c r="C68" s="93"/>
      <c r="D68" s="95"/>
      <c r="E68" s="95"/>
      <c r="F68" s="95"/>
      <c r="G68" s="96"/>
      <c r="H68" s="96"/>
    </row>
    <row r="69" spans="1:8">
      <c r="A69" s="93"/>
      <c r="B69" s="94"/>
      <c r="C69" s="93"/>
      <c r="D69" s="95"/>
      <c r="E69" s="95"/>
      <c r="F69" s="95"/>
      <c r="G69" s="96"/>
      <c r="H69" s="96"/>
    </row>
    <row r="70" spans="1:8">
      <c r="A70" s="93"/>
      <c r="B70" s="94"/>
      <c r="C70" s="93"/>
      <c r="D70" s="95"/>
      <c r="E70" s="95"/>
      <c r="F70" s="95"/>
      <c r="G70" s="96"/>
      <c r="H70" s="96"/>
    </row>
    <row r="71" spans="1:8">
      <c r="A71" s="93"/>
      <c r="B71" s="94"/>
      <c r="C71" s="93"/>
      <c r="D71" s="95"/>
      <c r="E71" s="95"/>
      <c r="F71" s="95"/>
      <c r="G71" s="96"/>
      <c r="H71" s="96"/>
    </row>
    <row r="72" spans="1:8">
      <c r="A72" s="93"/>
      <c r="B72" s="94"/>
      <c r="C72" s="93"/>
      <c r="D72" s="95"/>
      <c r="E72" s="95"/>
      <c r="F72" s="95"/>
      <c r="G72" s="96"/>
      <c r="H72" s="96"/>
    </row>
    <row r="73" spans="1:8">
      <c r="A73" s="93"/>
      <c r="B73" s="94"/>
      <c r="C73" s="93"/>
      <c r="D73" s="95"/>
      <c r="E73" s="95"/>
      <c r="F73" s="95"/>
      <c r="G73" s="96"/>
      <c r="H73" s="96"/>
    </row>
    <row r="74" spans="1:8">
      <c r="A74" s="93"/>
      <c r="B74" s="94"/>
      <c r="C74" s="93"/>
      <c r="D74" s="95"/>
      <c r="E74" s="95"/>
      <c r="F74" s="95"/>
      <c r="G74" s="96"/>
      <c r="H74" s="96"/>
    </row>
    <row r="75" spans="1:8">
      <c r="A75" s="93"/>
      <c r="B75" s="94"/>
      <c r="C75" s="93"/>
      <c r="D75" s="95"/>
      <c r="E75" s="95"/>
      <c r="F75" s="95"/>
      <c r="G75" s="96"/>
      <c r="H75" s="96"/>
    </row>
    <row r="76" spans="1:8">
      <c r="A76" s="93"/>
      <c r="B76" s="94"/>
      <c r="C76" s="93"/>
      <c r="D76" s="95"/>
      <c r="E76" s="95"/>
      <c r="F76" s="95"/>
      <c r="G76" s="96"/>
      <c r="H76" s="96"/>
    </row>
    <row r="77" spans="1:8">
      <c r="A77" s="93"/>
      <c r="B77" s="94"/>
      <c r="C77" s="93"/>
      <c r="D77" s="95"/>
      <c r="E77" s="95"/>
      <c r="F77" s="95"/>
      <c r="G77" s="96"/>
      <c r="H77" s="96"/>
    </row>
    <row r="78" spans="1:8">
      <c r="A78" s="93"/>
      <c r="B78" s="94"/>
      <c r="C78" s="93"/>
      <c r="D78" s="95"/>
      <c r="E78" s="95"/>
      <c r="F78" s="95"/>
      <c r="G78" s="96"/>
      <c r="H78" s="96"/>
    </row>
    <row r="79" spans="1:8">
      <c r="A79" s="93"/>
      <c r="B79" s="94"/>
      <c r="C79" s="93"/>
      <c r="D79" s="95"/>
      <c r="E79" s="95"/>
      <c r="F79" s="95"/>
      <c r="G79" s="96"/>
      <c r="H79" s="96"/>
    </row>
    <row r="80" spans="1:8">
      <c r="A80" s="93"/>
      <c r="B80" s="94"/>
      <c r="C80" s="93"/>
      <c r="D80" s="95"/>
      <c r="E80" s="95"/>
      <c r="F80" s="95"/>
      <c r="G80" s="96"/>
      <c r="H80" s="96"/>
    </row>
    <row r="81" spans="1:8">
      <c r="A81" s="93"/>
      <c r="B81" s="94"/>
      <c r="C81" s="93"/>
      <c r="D81" s="95"/>
      <c r="E81" s="95"/>
      <c r="F81" s="95"/>
      <c r="G81" s="96"/>
      <c r="H81" s="96"/>
    </row>
    <row r="82" spans="1:8">
      <c r="A82" s="93"/>
      <c r="B82" s="94"/>
      <c r="C82" s="93"/>
      <c r="D82" s="95"/>
      <c r="E82" s="95"/>
      <c r="F82" s="95"/>
      <c r="G82" s="96"/>
      <c r="H82" s="96"/>
    </row>
    <row r="83" spans="1:8">
      <c r="A83" s="93"/>
      <c r="B83" s="94"/>
      <c r="C83" s="93"/>
      <c r="D83" s="95"/>
      <c r="E83" s="95"/>
      <c r="F83" s="95"/>
      <c r="G83" s="96"/>
      <c r="H83" s="96"/>
    </row>
    <row r="84" spans="1:8">
      <c r="A84" s="93"/>
      <c r="B84" s="94"/>
      <c r="C84" s="93"/>
      <c r="D84" s="95"/>
      <c r="E84" s="95"/>
      <c r="F84" s="95"/>
      <c r="G84" s="96"/>
      <c r="H84" s="96"/>
    </row>
    <row r="85" spans="1:8">
      <c r="A85" s="93"/>
      <c r="B85" s="94"/>
      <c r="C85" s="93"/>
      <c r="D85" s="95"/>
      <c r="E85" s="95"/>
      <c r="F85" s="95"/>
      <c r="G85" s="96"/>
      <c r="H85" s="96"/>
    </row>
    <row r="86" spans="1:8">
      <c r="A86" s="93"/>
      <c r="B86" s="94"/>
      <c r="C86" s="93"/>
      <c r="D86" s="95"/>
      <c r="E86" s="95"/>
      <c r="F86" s="95"/>
      <c r="G86" s="96"/>
      <c r="H86" s="96"/>
    </row>
    <row r="87" spans="1:8">
      <c r="A87" s="93"/>
      <c r="B87" s="94"/>
      <c r="C87" s="93"/>
      <c r="D87" s="95"/>
      <c r="E87" s="95"/>
      <c r="F87" s="95"/>
      <c r="G87" s="96"/>
      <c r="H87" s="96"/>
    </row>
    <row r="88" spans="1:8">
      <c r="A88" s="93"/>
      <c r="B88" s="94"/>
      <c r="C88" s="93"/>
      <c r="D88" s="95"/>
      <c r="E88" s="95"/>
      <c r="F88" s="95"/>
      <c r="G88" s="96"/>
      <c r="H88" s="96"/>
    </row>
    <row r="89" spans="1:8">
      <c r="A89" s="93"/>
      <c r="B89" s="94"/>
      <c r="C89" s="93"/>
      <c r="D89" s="95"/>
      <c r="E89" s="95"/>
      <c r="F89" s="95"/>
      <c r="G89" s="96"/>
      <c r="H89" s="96"/>
    </row>
    <row r="90" spans="1:8">
      <c r="A90" s="93"/>
      <c r="B90" s="94"/>
      <c r="C90" s="93"/>
      <c r="D90" s="95"/>
      <c r="E90" s="95"/>
      <c r="F90" s="95"/>
      <c r="G90" s="96"/>
      <c r="H90" s="96"/>
    </row>
    <row r="91" spans="1:8">
      <c r="A91" s="93"/>
      <c r="B91" s="94"/>
      <c r="C91" s="93"/>
      <c r="D91" s="95"/>
      <c r="E91" s="95"/>
      <c r="F91" s="95"/>
      <c r="G91" s="96"/>
      <c r="H91" s="96"/>
    </row>
    <row r="92" spans="1:8">
      <c r="A92" s="93"/>
      <c r="B92" s="94"/>
      <c r="C92" s="93"/>
      <c r="D92" s="95"/>
      <c r="E92" s="95"/>
      <c r="F92" s="95"/>
      <c r="G92" s="96"/>
      <c r="H92" s="96"/>
    </row>
    <row r="93" spans="1:8">
      <c r="A93" s="93"/>
      <c r="B93" s="94"/>
      <c r="C93" s="93"/>
      <c r="D93" s="95"/>
      <c r="E93" s="95"/>
      <c r="F93" s="95"/>
      <c r="G93" s="96"/>
      <c r="H93" s="96"/>
    </row>
    <row r="94" spans="1:8">
      <c r="A94" s="93"/>
      <c r="B94" s="94"/>
      <c r="C94" s="93"/>
      <c r="D94" s="95"/>
      <c r="E94" s="95"/>
      <c r="F94" s="95"/>
      <c r="G94" s="96"/>
      <c r="H94" s="96"/>
    </row>
    <row r="95" spans="1:8">
      <c r="A95" s="93"/>
      <c r="B95" s="94"/>
      <c r="C95" s="93"/>
      <c r="D95" s="95"/>
      <c r="E95" s="95"/>
      <c r="F95" s="95"/>
      <c r="G95" s="96"/>
      <c r="H95" s="96"/>
    </row>
    <row r="96" spans="1:8">
      <c r="A96" s="93"/>
      <c r="B96" s="94"/>
      <c r="C96" s="93"/>
      <c r="D96" s="95"/>
      <c r="E96" s="95"/>
      <c r="F96" s="95"/>
      <c r="G96" s="96"/>
      <c r="H96" s="96"/>
    </row>
    <row r="97" spans="1:8">
      <c r="A97" s="93"/>
      <c r="B97" s="94"/>
      <c r="C97" s="93"/>
      <c r="D97" s="95"/>
      <c r="E97" s="95"/>
      <c r="F97" s="95"/>
      <c r="G97" s="96"/>
      <c r="H97" s="96"/>
    </row>
    <row r="98" spans="1:8">
      <c r="A98" s="93"/>
      <c r="B98" s="94"/>
      <c r="C98" s="93"/>
      <c r="D98" s="95"/>
      <c r="E98" s="95"/>
      <c r="F98" s="95"/>
      <c r="G98" s="96"/>
      <c r="H98" s="96"/>
    </row>
    <row r="99" spans="1:8">
      <c r="A99" s="93"/>
      <c r="B99" s="94"/>
      <c r="C99" s="93"/>
      <c r="D99" s="95"/>
      <c r="E99" s="95"/>
      <c r="F99" s="95"/>
      <c r="G99" s="96"/>
      <c r="H99" s="96"/>
    </row>
  </sheetData>
  <mergeCells count="9">
    <mergeCell ref="A2:H2"/>
    <mergeCell ref="A4:A5"/>
    <mergeCell ref="B4:B5"/>
    <mergeCell ref="C4:C5"/>
    <mergeCell ref="D4:D5"/>
    <mergeCell ref="E4:E5"/>
    <mergeCell ref="F4:F5"/>
    <mergeCell ref="G4:H4"/>
    <mergeCell ref="F3:H3"/>
  </mergeCells>
  <pageMargins left="0.7" right="0.2" top="0.25" bottom="0.25" header="0.3" footer="0.3"/>
  <pageSetup paperSize="9" scale="88"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66"/>
  <sheetViews>
    <sheetView zoomScaleNormal="100" workbookViewId="0">
      <pane ySplit="6" topLeftCell="A18" activePane="bottomLeft" state="frozen"/>
      <selection pane="bottomLeft" sqref="A1:XFD3"/>
    </sheetView>
  </sheetViews>
  <sheetFormatPr defaultColWidth="9" defaultRowHeight="15"/>
  <cols>
    <col min="1" max="1" width="5.375" style="31" customWidth="1"/>
    <col min="2" max="2" width="39.625" style="31" customWidth="1"/>
    <col min="3" max="3" width="6.25" style="31" customWidth="1"/>
    <col min="4" max="4" width="13.5" style="45" customWidth="1"/>
    <col min="5" max="5" width="12.25" style="46" customWidth="1"/>
    <col min="6" max="6" width="11.625" style="46" customWidth="1"/>
    <col min="7" max="7" width="11.5" style="505" customWidth="1"/>
    <col min="8" max="16384" width="9" style="31"/>
  </cols>
  <sheetData>
    <row r="1" spans="1:9" s="621" customFormat="1" ht="18.75">
      <c r="A1" s="619" t="s">
        <v>291</v>
      </c>
      <c r="B1" s="619"/>
      <c r="C1" s="619"/>
      <c r="D1" s="619"/>
      <c r="E1" s="619"/>
      <c r="F1" s="619"/>
      <c r="G1" s="619"/>
    </row>
    <row r="2" spans="1:9" s="618" customFormat="1" ht="41.25" customHeight="1">
      <c r="A2" s="613" t="s">
        <v>1250</v>
      </c>
      <c r="B2" s="614"/>
      <c r="C2" s="614"/>
      <c r="D2" s="614"/>
      <c r="E2" s="614"/>
      <c r="F2" s="614"/>
      <c r="G2" s="614"/>
    </row>
    <row r="3" spans="1:9" s="618" customFormat="1" ht="23.25" customHeight="1">
      <c r="A3" s="615" t="str">
        <f>'[4]01CH'!A3:AB3</f>
        <v>HUYỆN BẮC MÊ - TỈNH HÀ GIANG</v>
      </c>
      <c r="B3" s="615"/>
      <c r="C3" s="615"/>
      <c r="D3" s="615"/>
      <c r="E3" s="615"/>
      <c r="F3" s="615"/>
      <c r="G3" s="615"/>
    </row>
    <row r="4" spans="1:9" s="18" customFormat="1" ht="15.75" customHeight="1">
      <c r="A4" s="202"/>
      <c r="B4" s="202"/>
      <c r="C4" s="202"/>
      <c r="D4" s="202"/>
      <c r="E4" s="553" t="s">
        <v>0</v>
      </c>
      <c r="F4" s="553"/>
      <c r="G4" s="553"/>
    </row>
    <row r="5" spans="1:9" s="127" customFormat="1" ht="23.25" customHeight="1">
      <c r="A5" s="556" t="s">
        <v>1</v>
      </c>
      <c r="B5" s="556" t="s">
        <v>203</v>
      </c>
      <c r="C5" s="556" t="s">
        <v>181</v>
      </c>
      <c r="D5" s="558" t="s">
        <v>294</v>
      </c>
      <c r="E5" s="599" t="s">
        <v>322</v>
      </c>
      <c r="F5" s="600"/>
      <c r="G5" s="601" t="s">
        <v>323</v>
      </c>
    </row>
    <row r="6" spans="1:9" s="127" customFormat="1" ht="19.5" customHeight="1">
      <c r="A6" s="557"/>
      <c r="B6" s="557"/>
      <c r="C6" s="557"/>
      <c r="D6" s="559"/>
      <c r="E6" s="126" t="s">
        <v>292</v>
      </c>
      <c r="F6" s="128" t="s">
        <v>293</v>
      </c>
      <c r="G6" s="602"/>
    </row>
    <row r="7" spans="1:9" s="79" customFormat="1" ht="16.5" customHeight="1">
      <c r="A7" s="76" t="s">
        <v>242</v>
      </c>
      <c r="B7" s="76" t="s">
        <v>243</v>
      </c>
      <c r="C7" s="76" t="s">
        <v>244</v>
      </c>
      <c r="D7" s="78" t="s">
        <v>273</v>
      </c>
      <c r="E7" s="77" t="s">
        <v>245</v>
      </c>
      <c r="F7" s="77" t="s">
        <v>246</v>
      </c>
      <c r="G7" s="500" t="s">
        <v>295</v>
      </c>
    </row>
    <row r="8" spans="1:9" s="30" customFormat="1" ht="15" customHeight="1">
      <c r="A8" s="7"/>
      <c r="B8" s="44" t="s">
        <v>185</v>
      </c>
      <c r="C8" s="7"/>
      <c r="D8" s="112">
        <f>'01CH'!D8</f>
        <v>85606.547999999995</v>
      </c>
      <c r="E8" s="111">
        <f>'06CH'!D8</f>
        <v>85606.547999999995</v>
      </c>
      <c r="F8" s="129"/>
      <c r="G8" s="501">
        <f>E8-D8</f>
        <v>0</v>
      </c>
    </row>
    <row r="9" spans="1:9" s="291" customFormat="1" ht="15" customHeight="1">
      <c r="A9" s="237">
        <v>1</v>
      </c>
      <c r="B9" s="266" t="s">
        <v>3</v>
      </c>
      <c r="C9" s="237" t="s">
        <v>4</v>
      </c>
      <c r="D9" s="321">
        <f>'01CH'!D9</f>
        <v>66837.646500000003</v>
      </c>
      <c r="E9" s="322">
        <f>'06CH'!D9</f>
        <v>66794.797589999987</v>
      </c>
      <c r="F9" s="323">
        <f>E9/$E$8*100</f>
        <v>78.025337022116574</v>
      </c>
      <c r="G9" s="502">
        <f t="shared" ref="G9:G66" si="0">E9-D9</f>
        <v>-42.848910000015167</v>
      </c>
      <c r="H9" s="292"/>
      <c r="I9" s="293"/>
    </row>
    <row r="10" spans="1:9" ht="15" hidden="1" customHeight="1">
      <c r="A10" s="7"/>
      <c r="B10" s="10" t="s">
        <v>238</v>
      </c>
      <c r="C10" s="7"/>
      <c r="D10" s="115"/>
      <c r="E10" s="114"/>
      <c r="F10" s="130"/>
      <c r="G10" s="503"/>
    </row>
    <row r="11" spans="1:9" ht="15" customHeight="1">
      <c r="A11" s="11" t="s">
        <v>6</v>
      </c>
      <c r="B11" s="9" t="s">
        <v>87</v>
      </c>
      <c r="C11" s="11" t="s">
        <v>5</v>
      </c>
      <c r="D11" s="115">
        <f>'01CH'!D11</f>
        <v>3699.2249999999999</v>
      </c>
      <c r="E11" s="114">
        <f>'06CH'!D11</f>
        <v>3675.6695600000003</v>
      </c>
      <c r="F11" s="130">
        <f>E11/$E$8*100</f>
        <v>4.2936780490202695</v>
      </c>
      <c r="G11" s="503">
        <f t="shared" si="0"/>
        <v>-23.555439999999635</v>
      </c>
    </row>
    <row r="12" spans="1:9" s="32" customFormat="1" ht="15" customHeight="1">
      <c r="A12" s="52"/>
      <c r="B12" s="10" t="s">
        <v>239</v>
      </c>
      <c r="C12" s="52" t="s">
        <v>7</v>
      </c>
      <c r="D12" s="131">
        <f>'01CH'!D12</f>
        <v>719.80000000000007</v>
      </c>
      <c r="E12" s="132">
        <f>'06CH'!D12</f>
        <v>714.58949000000007</v>
      </c>
      <c r="F12" s="133">
        <f>E12/$E$8*100</f>
        <v>0.83473695259853264</v>
      </c>
      <c r="G12" s="504">
        <f t="shared" si="0"/>
        <v>-5.2105099999999993</v>
      </c>
    </row>
    <row r="13" spans="1:9" s="32" customFormat="1" ht="15" hidden="1" customHeight="1">
      <c r="A13" s="52"/>
      <c r="B13" s="10"/>
      <c r="C13" s="52"/>
      <c r="D13" s="131"/>
      <c r="E13" s="132"/>
      <c r="F13" s="133"/>
      <c r="G13" s="504"/>
    </row>
    <row r="14" spans="1:9" s="32" customFormat="1" ht="15" hidden="1" customHeight="1">
      <c r="A14" s="52"/>
      <c r="B14" s="10"/>
      <c r="C14" s="52"/>
      <c r="D14" s="131"/>
      <c r="E14" s="132"/>
      <c r="F14" s="133"/>
      <c r="G14" s="504"/>
    </row>
    <row r="15" spans="1:9" ht="15" customHeight="1">
      <c r="A15" s="11" t="s">
        <v>9</v>
      </c>
      <c r="B15" s="9" t="s">
        <v>91</v>
      </c>
      <c r="C15" s="11" t="s">
        <v>12</v>
      </c>
      <c r="D15" s="115">
        <f>'01CH'!D15</f>
        <v>7564.5656999999992</v>
      </c>
      <c r="E15" s="114">
        <f>'06CH'!D15</f>
        <v>7575.4510100000007</v>
      </c>
      <c r="F15" s="130">
        <f t="shared" ref="F15:F66" si="1">E15/$E$8*100</f>
        <v>8.8491490277122278</v>
      </c>
      <c r="G15" s="503">
        <f t="shared" si="0"/>
        <v>10.885310000001482</v>
      </c>
    </row>
    <row r="16" spans="1:9" s="32" customFormat="1" ht="15" customHeight="1">
      <c r="A16" s="11" t="s">
        <v>11</v>
      </c>
      <c r="B16" s="9" t="s">
        <v>61</v>
      </c>
      <c r="C16" s="11" t="s">
        <v>14</v>
      </c>
      <c r="D16" s="115">
        <f>'01CH'!D16</f>
        <v>1342.1318000000001</v>
      </c>
      <c r="E16" s="114">
        <f>'06CH'!D16</f>
        <v>1316.2921100000001</v>
      </c>
      <c r="F16" s="130">
        <f t="shared" si="1"/>
        <v>1.537606807834373</v>
      </c>
      <c r="G16" s="503">
        <f t="shared" si="0"/>
        <v>-25.839690000000019</v>
      </c>
    </row>
    <row r="17" spans="1:7" s="32" customFormat="1" ht="15" customHeight="1">
      <c r="A17" s="11" t="s">
        <v>13</v>
      </c>
      <c r="B17" s="9" t="s">
        <v>62</v>
      </c>
      <c r="C17" s="11" t="s">
        <v>16</v>
      </c>
      <c r="D17" s="115">
        <f>'01CH'!D17</f>
        <v>17806.600000000002</v>
      </c>
      <c r="E17" s="114">
        <f>'06CH'!D17</f>
        <v>17803.230000000003</v>
      </c>
      <c r="F17" s="130">
        <f t="shared" si="1"/>
        <v>20.796575047039632</v>
      </c>
      <c r="G17" s="503">
        <f t="shared" si="0"/>
        <v>-3.3699999999989814</v>
      </c>
    </row>
    <row r="18" spans="1:7" ht="15" customHeight="1">
      <c r="A18" s="11" t="s">
        <v>15</v>
      </c>
      <c r="B18" s="9" t="s">
        <v>63</v>
      </c>
      <c r="C18" s="11" t="s">
        <v>17</v>
      </c>
      <c r="D18" s="115">
        <f>'01CH'!D18</f>
        <v>10771.57</v>
      </c>
      <c r="E18" s="114">
        <f>'06CH'!D18</f>
        <v>10769.43</v>
      </c>
      <c r="F18" s="130">
        <f t="shared" si="1"/>
        <v>12.580147490586818</v>
      </c>
      <c r="G18" s="503">
        <f t="shared" si="0"/>
        <v>-2.1399999999994179</v>
      </c>
    </row>
    <row r="19" spans="1:7" ht="15" customHeight="1">
      <c r="A19" s="11" t="s">
        <v>65</v>
      </c>
      <c r="B19" s="9" t="s">
        <v>64</v>
      </c>
      <c r="C19" s="11" t="s">
        <v>18</v>
      </c>
      <c r="D19" s="115">
        <f>'01CH'!D19</f>
        <v>25505.594000000005</v>
      </c>
      <c r="E19" s="114">
        <f>'06CH'!D19</f>
        <v>25507.965799999998</v>
      </c>
      <c r="F19" s="130">
        <f t="shared" si="1"/>
        <v>29.796746155445959</v>
      </c>
      <c r="G19" s="503">
        <f t="shared" si="0"/>
        <v>2.3717999999935273</v>
      </c>
    </row>
    <row r="20" spans="1:7" s="32" customFormat="1" ht="15" customHeight="1">
      <c r="A20" s="52"/>
      <c r="B20" s="56" t="s">
        <v>240</v>
      </c>
      <c r="C20" s="52" t="s">
        <v>209</v>
      </c>
      <c r="D20" s="131">
        <f>'01CH'!D20</f>
        <v>20858.43</v>
      </c>
      <c r="E20" s="132">
        <f>'06CH'!D20</f>
        <v>20691.894400000001</v>
      </c>
      <c r="F20" s="133">
        <f t="shared" si="1"/>
        <v>24.170924868971476</v>
      </c>
      <c r="G20" s="504">
        <f t="shared" si="0"/>
        <v>-166.53559999999925</v>
      </c>
    </row>
    <row r="21" spans="1:7" s="32" customFormat="1" ht="15" hidden="1" customHeight="1">
      <c r="A21" s="52"/>
      <c r="B21" s="56" t="s">
        <v>218</v>
      </c>
      <c r="C21" s="52" t="s">
        <v>210</v>
      </c>
      <c r="D21" s="131">
        <f>'01CH'!D21</f>
        <v>4111.9839999999995</v>
      </c>
      <c r="E21" s="132">
        <f>'06CH'!D21</f>
        <v>4286.9992000000002</v>
      </c>
      <c r="F21" s="133">
        <f t="shared" si="1"/>
        <v>5.0077935627073762</v>
      </c>
      <c r="G21" s="504">
        <f t="shared" si="0"/>
        <v>175.01520000000073</v>
      </c>
    </row>
    <row r="22" spans="1:7" s="32" customFormat="1" ht="15" hidden="1" customHeight="1">
      <c r="A22" s="52"/>
      <c r="B22" s="56" t="s">
        <v>219</v>
      </c>
      <c r="C22" s="52" t="s">
        <v>211</v>
      </c>
      <c r="D22" s="131">
        <f>'01CH'!D22</f>
        <v>535.17999999999995</v>
      </c>
      <c r="E22" s="132">
        <f>'06CH'!D22</f>
        <v>529.07219999999995</v>
      </c>
      <c r="F22" s="133">
        <f t="shared" si="1"/>
        <v>0.6180277237671119</v>
      </c>
      <c r="G22" s="504">
        <f t="shared" si="0"/>
        <v>-6.1077999999999975</v>
      </c>
    </row>
    <row r="23" spans="1:7" ht="15" customHeight="1">
      <c r="A23" s="11" t="s">
        <v>74</v>
      </c>
      <c r="B23" s="9" t="s">
        <v>73</v>
      </c>
      <c r="C23" s="11" t="s">
        <v>19</v>
      </c>
      <c r="D23" s="115">
        <f>'01CH'!D23</f>
        <v>71.059999999999988</v>
      </c>
      <c r="E23" s="114">
        <f>'06CH'!D23</f>
        <v>69.859110000000001</v>
      </c>
      <c r="F23" s="130">
        <f t="shared" si="1"/>
        <v>8.1604867422057484E-2</v>
      </c>
      <c r="G23" s="503">
        <f t="shared" si="0"/>
        <v>-1.2008899999999869</v>
      </c>
    </row>
    <row r="24" spans="1:7" ht="15" hidden="1" customHeight="1">
      <c r="A24" s="11" t="s">
        <v>88</v>
      </c>
      <c r="B24" s="9" t="s">
        <v>75</v>
      </c>
      <c r="C24" s="11" t="s">
        <v>20</v>
      </c>
      <c r="D24" s="115">
        <f>'01CH'!D24</f>
        <v>0</v>
      </c>
      <c r="E24" s="114">
        <f>'06CH'!D24</f>
        <v>0</v>
      </c>
      <c r="F24" s="130">
        <f t="shared" si="1"/>
        <v>0</v>
      </c>
      <c r="G24" s="503">
        <f t="shared" si="0"/>
        <v>0</v>
      </c>
    </row>
    <row r="25" spans="1:7" ht="15" customHeight="1">
      <c r="A25" s="11" t="s">
        <v>93</v>
      </c>
      <c r="B25" s="9" t="s">
        <v>92</v>
      </c>
      <c r="C25" s="11" t="s">
        <v>21</v>
      </c>
      <c r="D25" s="115">
        <f>'01CH'!D25</f>
        <v>76.900000000000006</v>
      </c>
      <c r="E25" s="114">
        <f>'06CH'!D25</f>
        <v>76.900000000000006</v>
      </c>
      <c r="F25" s="130">
        <f>E25/$E$8*100</f>
        <v>8.9829577055250506E-2</v>
      </c>
      <c r="G25" s="503">
        <f t="shared" si="0"/>
        <v>0</v>
      </c>
    </row>
    <row r="26" spans="1:7" s="291" customFormat="1" ht="15" customHeight="1">
      <c r="A26" s="237">
        <v>2</v>
      </c>
      <c r="B26" s="266" t="s">
        <v>22</v>
      </c>
      <c r="C26" s="237" t="s">
        <v>23</v>
      </c>
      <c r="D26" s="321">
        <f>'01CH'!D26</f>
        <v>3906.0529999999999</v>
      </c>
      <c r="E26" s="322">
        <f>'06CH'!D26</f>
        <v>4383.2507099999993</v>
      </c>
      <c r="F26" s="323">
        <f t="shared" si="1"/>
        <v>5.120228314777977</v>
      </c>
      <c r="G26" s="502">
        <f t="shared" si="0"/>
        <v>477.19770999999946</v>
      </c>
    </row>
    <row r="27" spans="1:7" s="32" customFormat="1" ht="15" hidden="1" customHeight="1">
      <c r="A27" s="7"/>
      <c r="B27" s="10" t="s">
        <v>238</v>
      </c>
      <c r="C27" s="7"/>
      <c r="D27" s="115">
        <f>'01CH'!D27</f>
        <v>0</v>
      </c>
      <c r="E27" s="114">
        <f>'06CH'!D27</f>
        <v>0</v>
      </c>
      <c r="F27" s="130">
        <f t="shared" si="1"/>
        <v>0</v>
      </c>
      <c r="G27" s="503">
        <f t="shared" si="0"/>
        <v>0</v>
      </c>
    </row>
    <row r="28" spans="1:7" ht="15" customHeight="1">
      <c r="A28" s="11" t="s">
        <v>24</v>
      </c>
      <c r="B28" s="9" t="s">
        <v>66</v>
      </c>
      <c r="C28" s="11" t="s">
        <v>27</v>
      </c>
      <c r="D28" s="115">
        <f>'01CH'!D28</f>
        <v>9.7199999999999989</v>
      </c>
      <c r="E28" s="114">
        <f>'06CH'!D28</f>
        <v>28.985899999999997</v>
      </c>
      <c r="F28" s="130">
        <f t="shared" si="1"/>
        <v>3.3859442621141551E-2</v>
      </c>
      <c r="G28" s="503">
        <f t="shared" si="0"/>
        <v>19.265899999999998</v>
      </c>
    </row>
    <row r="29" spans="1:7" ht="15" customHeight="1">
      <c r="A29" s="11" t="s">
        <v>26</v>
      </c>
      <c r="B29" s="9" t="s">
        <v>67</v>
      </c>
      <c r="C29" s="11" t="s">
        <v>29</v>
      </c>
      <c r="D29" s="115">
        <f>'01CH'!D29</f>
        <v>0.39</v>
      </c>
      <c r="E29" s="114">
        <f>'06CH'!D29</f>
        <v>1.8476999999999999</v>
      </c>
      <c r="F29" s="134">
        <f t="shared" si="1"/>
        <v>2.1583629327046336E-3</v>
      </c>
      <c r="G29" s="503">
        <f t="shared" si="0"/>
        <v>1.4577</v>
      </c>
    </row>
    <row r="30" spans="1:7" ht="15" customHeight="1">
      <c r="A30" s="11" t="s">
        <v>28</v>
      </c>
      <c r="B30" s="9" t="s">
        <v>68</v>
      </c>
      <c r="C30" s="11" t="s">
        <v>31</v>
      </c>
      <c r="D30" s="115">
        <f>'01CH'!D30</f>
        <v>0</v>
      </c>
      <c r="E30" s="114">
        <f>'06CH'!D30</f>
        <v>0</v>
      </c>
      <c r="F30" s="130">
        <f t="shared" si="1"/>
        <v>0</v>
      </c>
      <c r="G30" s="503">
        <f t="shared" si="0"/>
        <v>0</v>
      </c>
    </row>
    <row r="31" spans="1:7" s="32" customFormat="1" ht="15" customHeight="1">
      <c r="A31" s="11" t="s">
        <v>30</v>
      </c>
      <c r="B31" s="9" t="s">
        <v>94</v>
      </c>
      <c r="C31" s="11" t="s">
        <v>95</v>
      </c>
      <c r="D31" s="115">
        <f>'01CH'!D31</f>
        <v>0</v>
      </c>
      <c r="E31" s="114">
        <f>'06CH'!D31</f>
        <v>0</v>
      </c>
      <c r="F31" s="130">
        <f t="shared" si="1"/>
        <v>0</v>
      </c>
      <c r="G31" s="503">
        <f t="shared" si="0"/>
        <v>0</v>
      </c>
    </row>
    <row r="32" spans="1:7" ht="15" customHeight="1">
      <c r="A32" s="11" t="s">
        <v>32</v>
      </c>
      <c r="B32" s="9" t="s">
        <v>288</v>
      </c>
      <c r="C32" s="11" t="s">
        <v>96</v>
      </c>
      <c r="D32" s="115">
        <f>'01CH'!D32</f>
        <v>19.27</v>
      </c>
      <c r="E32" s="114">
        <f>'06CH'!D32</f>
        <v>34.220599999999997</v>
      </c>
      <c r="F32" s="130">
        <f t="shared" si="1"/>
        <v>3.9974278603080685E-2</v>
      </c>
      <c r="G32" s="503">
        <f t="shared" si="0"/>
        <v>14.950599999999998</v>
      </c>
    </row>
    <row r="33" spans="1:8" ht="15" customHeight="1">
      <c r="A33" s="11" t="s">
        <v>34</v>
      </c>
      <c r="B33" s="9" t="s">
        <v>97</v>
      </c>
      <c r="C33" s="11" t="s">
        <v>33</v>
      </c>
      <c r="D33" s="115">
        <f>'01CH'!D33</f>
        <v>3.25</v>
      </c>
      <c r="E33" s="114">
        <f>'06CH'!D33</f>
        <v>3.25</v>
      </c>
      <c r="F33" s="130">
        <f t="shared" si="1"/>
        <v>3.7964385621529796E-3</v>
      </c>
      <c r="G33" s="503">
        <f t="shared" si="0"/>
        <v>0</v>
      </c>
    </row>
    <row r="34" spans="1:8" s="32" customFormat="1" ht="15" customHeight="1">
      <c r="A34" s="11" t="s">
        <v>69</v>
      </c>
      <c r="B34" s="9" t="s">
        <v>109</v>
      </c>
      <c r="C34" s="11" t="s">
        <v>36</v>
      </c>
      <c r="D34" s="115">
        <f>'01CH'!D34</f>
        <v>951.23</v>
      </c>
      <c r="E34" s="114">
        <f>'06CH'!D34</f>
        <v>998.46320000000003</v>
      </c>
      <c r="F34" s="130">
        <f t="shared" si="1"/>
        <v>1.1663397524217423</v>
      </c>
      <c r="G34" s="503">
        <f t="shared" si="0"/>
        <v>47.233200000000011</v>
      </c>
    </row>
    <row r="35" spans="1:8" s="32" customFormat="1" ht="15" customHeight="1">
      <c r="A35" s="11" t="s">
        <v>70</v>
      </c>
      <c r="B35" s="125" t="s">
        <v>102</v>
      </c>
      <c r="C35" s="124" t="s">
        <v>35</v>
      </c>
      <c r="D35" s="115">
        <f>'01CH'!D35</f>
        <v>0</v>
      </c>
      <c r="E35" s="114">
        <f>'06CH'!D35</f>
        <v>17.700000000000003</v>
      </c>
      <c r="F35" s="130">
        <f t="shared" si="1"/>
        <v>2.0675988476956231E-2</v>
      </c>
      <c r="G35" s="503">
        <f t="shared" si="0"/>
        <v>17.700000000000003</v>
      </c>
    </row>
    <row r="36" spans="1:8" ht="15" customHeight="1">
      <c r="A36" s="11" t="s">
        <v>71</v>
      </c>
      <c r="B36" s="9" t="s">
        <v>128</v>
      </c>
      <c r="C36" s="11" t="s">
        <v>44</v>
      </c>
      <c r="D36" s="115">
        <f>'01CH'!D36</f>
        <v>1752.2951999999998</v>
      </c>
      <c r="E36" s="114">
        <f>'06CH'!D36</f>
        <v>2103.3426999999997</v>
      </c>
      <c r="F36" s="130">
        <f t="shared" si="1"/>
        <v>2.4569881032932197</v>
      </c>
      <c r="G36" s="503">
        <f t="shared" si="0"/>
        <v>351.0474999999999</v>
      </c>
    </row>
    <row r="37" spans="1:8" s="32" customFormat="1" ht="15" hidden="1" customHeight="1">
      <c r="A37" s="11"/>
      <c r="B37" s="10" t="s">
        <v>238</v>
      </c>
      <c r="C37" s="11"/>
      <c r="D37" s="115"/>
      <c r="E37" s="114"/>
      <c r="F37" s="130"/>
      <c r="G37" s="503"/>
    </row>
    <row r="38" spans="1:8" s="105" customFormat="1" ht="15" customHeight="1">
      <c r="A38" s="86" t="s">
        <v>189</v>
      </c>
      <c r="B38" s="9" t="s">
        <v>125</v>
      </c>
      <c r="C38" s="86" t="s">
        <v>45</v>
      </c>
      <c r="D38" s="115">
        <f>'01CH'!D38</f>
        <v>729.06230000000005</v>
      </c>
      <c r="E38" s="114">
        <f>'06CH'!D38</f>
        <v>931.21860000000004</v>
      </c>
      <c r="F38" s="130">
        <f t="shared" si="1"/>
        <v>1.0877889854874188</v>
      </c>
      <c r="G38" s="503">
        <f t="shared" si="0"/>
        <v>202.15629999999999</v>
      </c>
    </row>
    <row r="39" spans="1:8" s="105" customFormat="1" ht="15" customHeight="1">
      <c r="A39" s="86" t="s">
        <v>189</v>
      </c>
      <c r="B39" s="9" t="s">
        <v>126</v>
      </c>
      <c r="C39" s="86" t="s">
        <v>46</v>
      </c>
      <c r="D39" s="115">
        <f>'01CH'!D39</f>
        <v>29.659999999999997</v>
      </c>
      <c r="E39" s="114">
        <f>'06CH'!D39</f>
        <v>30.759999999999994</v>
      </c>
      <c r="F39" s="130">
        <f t="shared" si="1"/>
        <v>3.5931830822100191E-2</v>
      </c>
      <c r="G39" s="503">
        <f t="shared" si="0"/>
        <v>1.0999999999999979</v>
      </c>
    </row>
    <row r="40" spans="1:8" s="106" customFormat="1" ht="15" customHeight="1">
      <c r="A40" s="86" t="s">
        <v>189</v>
      </c>
      <c r="B40" s="9" t="s">
        <v>129</v>
      </c>
      <c r="C40" s="86" t="s">
        <v>49</v>
      </c>
      <c r="D40" s="115">
        <f>'01CH'!D40</f>
        <v>1.1000000000000001</v>
      </c>
      <c r="E40" s="114">
        <f>'06CH'!D40</f>
        <v>1.35</v>
      </c>
      <c r="F40" s="130">
        <f t="shared" si="1"/>
        <v>1.5769821719712376E-3</v>
      </c>
      <c r="G40" s="503">
        <f t="shared" si="0"/>
        <v>0.25</v>
      </c>
    </row>
    <row r="41" spans="1:8" s="106" customFormat="1" ht="15" customHeight="1">
      <c r="A41" s="86" t="s">
        <v>189</v>
      </c>
      <c r="B41" s="9" t="s">
        <v>131</v>
      </c>
      <c r="C41" s="86" t="s">
        <v>50</v>
      </c>
      <c r="D41" s="115">
        <f>'01CH'!D41</f>
        <v>4.3088000000000006</v>
      </c>
      <c r="E41" s="114">
        <f>'06CH'!D41</f>
        <v>9.438799999999997</v>
      </c>
      <c r="F41" s="130">
        <f t="shared" si="1"/>
        <v>1.1025792092446009E-2</v>
      </c>
      <c r="G41" s="503">
        <f t="shared" si="0"/>
        <v>5.1299999999999963</v>
      </c>
    </row>
    <row r="42" spans="1:8" s="105" customFormat="1" ht="15" customHeight="1">
      <c r="A42" s="86" t="s">
        <v>189</v>
      </c>
      <c r="B42" s="9" t="s">
        <v>213</v>
      </c>
      <c r="C42" s="86" t="s">
        <v>51</v>
      </c>
      <c r="D42" s="115">
        <f>'01CH'!D42</f>
        <v>37.793199999999999</v>
      </c>
      <c r="E42" s="114">
        <f>'06CH'!D42</f>
        <v>39.041699999999999</v>
      </c>
      <c r="F42" s="130">
        <f t="shared" si="1"/>
        <v>4.5605973972925533E-2</v>
      </c>
      <c r="G42" s="503">
        <f t="shared" si="0"/>
        <v>1.2484999999999999</v>
      </c>
    </row>
    <row r="43" spans="1:8" s="105" customFormat="1" ht="15" customHeight="1">
      <c r="A43" s="86" t="s">
        <v>189</v>
      </c>
      <c r="B43" s="9" t="s">
        <v>132</v>
      </c>
      <c r="C43" s="86" t="s">
        <v>52</v>
      </c>
      <c r="D43" s="115">
        <f>'01CH'!D43</f>
        <v>4.3509000000000002</v>
      </c>
      <c r="E43" s="114">
        <f>'06CH'!D43</f>
        <v>8.2348999999999997</v>
      </c>
      <c r="F43" s="130">
        <f t="shared" si="1"/>
        <v>9.6194744355303282E-3</v>
      </c>
      <c r="G43" s="503">
        <f t="shared" si="0"/>
        <v>3.8839999999999995</v>
      </c>
    </row>
    <row r="44" spans="1:8" s="106" customFormat="1" ht="15" customHeight="1">
      <c r="A44" s="86" t="s">
        <v>189</v>
      </c>
      <c r="B44" s="9" t="s">
        <v>134</v>
      </c>
      <c r="C44" s="86" t="s">
        <v>47</v>
      </c>
      <c r="D44" s="115">
        <f>'01CH'!D44</f>
        <v>910.01999999999987</v>
      </c>
      <c r="E44" s="114">
        <f>'06CH'!D44</f>
        <v>1036.2161000000001</v>
      </c>
      <c r="F44" s="130">
        <f t="shared" si="1"/>
        <v>1.2104402340811595</v>
      </c>
      <c r="G44" s="503">
        <f t="shared" si="0"/>
        <v>126.19610000000023</v>
      </c>
      <c r="H44" s="107"/>
    </row>
    <row r="45" spans="1:8" s="106" customFormat="1" ht="15" customHeight="1">
      <c r="A45" s="86" t="s">
        <v>189</v>
      </c>
      <c r="B45" s="9" t="s">
        <v>289</v>
      </c>
      <c r="C45" s="86" t="s">
        <v>48</v>
      </c>
      <c r="D45" s="115">
        <f>'01CH'!D45</f>
        <v>1.7500000000000002</v>
      </c>
      <c r="E45" s="114">
        <f>'06CH'!D45</f>
        <v>2.2046999999999994</v>
      </c>
      <c r="F45" s="130">
        <f>E45/$E$8*100</f>
        <v>2.5753871070703606E-3</v>
      </c>
      <c r="G45" s="503">
        <f t="shared" si="0"/>
        <v>0.45469999999999922</v>
      </c>
    </row>
    <row r="46" spans="1:8" s="32" customFormat="1" ht="15" customHeight="1">
      <c r="A46" s="11" t="s">
        <v>189</v>
      </c>
      <c r="B46" s="9" t="s">
        <v>220</v>
      </c>
      <c r="C46" s="11" t="s">
        <v>221</v>
      </c>
      <c r="D46" s="115">
        <f>'01CH'!D46</f>
        <v>0</v>
      </c>
      <c r="E46" s="114">
        <f>'06CH'!D46</f>
        <v>0</v>
      </c>
      <c r="F46" s="130">
        <f t="shared" si="1"/>
        <v>0</v>
      </c>
      <c r="G46" s="503">
        <f t="shared" si="0"/>
        <v>0</v>
      </c>
    </row>
    <row r="47" spans="1:8" ht="15" customHeight="1">
      <c r="A47" s="11" t="s">
        <v>189</v>
      </c>
      <c r="B47" s="9" t="s">
        <v>286</v>
      </c>
      <c r="C47" s="11" t="s">
        <v>37</v>
      </c>
      <c r="D47" s="115">
        <f>'01CH'!D47</f>
        <v>5.4499999999999993</v>
      </c>
      <c r="E47" s="114">
        <f>'06CH'!D47</f>
        <v>5.4499999999999993</v>
      </c>
      <c r="F47" s="130">
        <f>E47/$E$8*100</f>
        <v>6.3663354349949956E-3</v>
      </c>
      <c r="G47" s="503">
        <f t="shared" si="0"/>
        <v>0</v>
      </c>
    </row>
    <row r="48" spans="1:8" ht="15" customHeight="1">
      <c r="A48" s="11" t="s">
        <v>189</v>
      </c>
      <c r="B48" s="9" t="s">
        <v>82</v>
      </c>
      <c r="C48" s="11" t="s">
        <v>38</v>
      </c>
      <c r="D48" s="115">
        <f>'01CH'!D48</f>
        <v>2.34</v>
      </c>
      <c r="E48" s="114">
        <f>'06CH'!D48</f>
        <v>8.2697000000000003</v>
      </c>
      <c r="F48" s="130">
        <f t="shared" si="1"/>
        <v>9.6601255315189212E-3</v>
      </c>
      <c r="G48" s="503">
        <f t="shared" si="0"/>
        <v>5.9297000000000004</v>
      </c>
    </row>
    <row r="49" spans="1:7" ht="15" customHeight="1">
      <c r="A49" s="11" t="s">
        <v>189</v>
      </c>
      <c r="B49" s="123" t="s">
        <v>114</v>
      </c>
      <c r="C49" s="124" t="s">
        <v>39</v>
      </c>
      <c r="D49" s="115">
        <f>'01CH'!D49</f>
        <v>0</v>
      </c>
      <c r="E49" s="114">
        <f>'06CH'!D49</f>
        <v>0</v>
      </c>
      <c r="F49" s="130">
        <f t="shared" si="1"/>
        <v>0</v>
      </c>
      <c r="G49" s="503">
        <f t="shared" si="0"/>
        <v>0</v>
      </c>
    </row>
    <row r="50" spans="1:7" ht="15" customHeight="1">
      <c r="A50" s="11" t="s">
        <v>189</v>
      </c>
      <c r="B50" s="123" t="s">
        <v>287</v>
      </c>
      <c r="C50" s="124" t="s">
        <v>41</v>
      </c>
      <c r="D50" s="115">
        <f>'01CH'!D50</f>
        <v>22.909999999999997</v>
      </c>
      <c r="E50" s="114">
        <f>'06CH'!D50</f>
        <v>26.41</v>
      </c>
      <c r="F50" s="130">
        <f t="shared" si="1"/>
        <v>3.0850443823526211E-2</v>
      </c>
      <c r="G50" s="503">
        <f t="shared" si="0"/>
        <v>3.5000000000000036</v>
      </c>
    </row>
    <row r="51" spans="1:7" s="105" customFormat="1" ht="15" customHeight="1">
      <c r="A51" s="86" t="s">
        <v>189</v>
      </c>
      <c r="B51" s="9" t="s">
        <v>133</v>
      </c>
      <c r="C51" s="86" t="s">
        <v>53</v>
      </c>
      <c r="D51" s="115">
        <f>'01CH'!D51</f>
        <v>0</v>
      </c>
      <c r="E51" s="114">
        <f>'06CH'!D51</f>
        <v>0</v>
      </c>
      <c r="F51" s="130">
        <f t="shared" si="1"/>
        <v>0</v>
      </c>
      <c r="G51" s="503">
        <f t="shared" si="0"/>
        <v>0</v>
      </c>
    </row>
    <row r="52" spans="1:7" s="105" customFormat="1" ht="15" customHeight="1">
      <c r="A52" s="86" t="s">
        <v>189</v>
      </c>
      <c r="B52" s="9" t="s">
        <v>130</v>
      </c>
      <c r="C52" s="86" t="s">
        <v>54</v>
      </c>
      <c r="D52" s="115">
        <f>'01CH'!D52</f>
        <v>0</v>
      </c>
      <c r="E52" s="114">
        <f>'06CH'!D52</f>
        <v>0</v>
      </c>
      <c r="F52" s="130">
        <f t="shared" si="1"/>
        <v>0</v>
      </c>
      <c r="G52" s="503">
        <f t="shared" si="0"/>
        <v>0</v>
      </c>
    </row>
    <row r="53" spans="1:7" s="105" customFormat="1" ht="15" customHeight="1">
      <c r="A53" s="86" t="s">
        <v>189</v>
      </c>
      <c r="B53" s="9" t="s">
        <v>127</v>
      </c>
      <c r="C53" s="86" t="s">
        <v>55</v>
      </c>
      <c r="D53" s="115">
        <f>'01CH'!D53</f>
        <v>3.5500000000000007</v>
      </c>
      <c r="E53" s="114">
        <f>'06CH'!D53</f>
        <v>4.7481999999999989</v>
      </c>
      <c r="F53" s="130">
        <f t="shared" si="1"/>
        <v>5.5465383325583916E-3</v>
      </c>
      <c r="G53" s="503">
        <f t="shared" si="0"/>
        <v>1.1981999999999982</v>
      </c>
    </row>
    <row r="54" spans="1:7" ht="15" customHeight="1">
      <c r="A54" s="11" t="s">
        <v>281</v>
      </c>
      <c r="B54" s="9" t="s">
        <v>98</v>
      </c>
      <c r="C54" s="11" t="s">
        <v>59</v>
      </c>
      <c r="D54" s="115">
        <f>'01CH'!D54</f>
        <v>0</v>
      </c>
      <c r="E54" s="114">
        <f>'06CH'!D54</f>
        <v>2.1350000000000002</v>
      </c>
      <c r="F54" s="130">
        <f t="shared" si="1"/>
        <v>2.4939681015989576E-3</v>
      </c>
      <c r="G54" s="503">
        <f t="shared" si="0"/>
        <v>2.1350000000000002</v>
      </c>
    </row>
    <row r="55" spans="1:7" ht="15" customHeight="1">
      <c r="A55" s="11" t="s">
        <v>76</v>
      </c>
      <c r="B55" s="123" t="s">
        <v>103</v>
      </c>
      <c r="C55" s="124" t="s">
        <v>115</v>
      </c>
      <c r="D55" s="115">
        <f>'01CH'!D55</f>
        <v>7.0724999999999998</v>
      </c>
      <c r="E55" s="114">
        <f>'06CH'!D55</f>
        <v>8.3170000000000002</v>
      </c>
      <c r="F55" s="130">
        <f t="shared" si="1"/>
        <v>9.7153783142850253E-3</v>
      </c>
      <c r="G55" s="503">
        <f t="shared" si="0"/>
        <v>1.2445000000000004</v>
      </c>
    </row>
    <row r="56" spans="1:7" ht="15" customHeight="1">
      <c r="A56" s="11" t="s">
        <v>77</v>
      </c>
      <c r="B56" s="123" t="s">
        <v>290</v>
      </c>
      <c r="C56" s="124" t="s">
        <v>116</v>
      </c>
      <c r="D56" s="115">
        <f>'01CH'!D56</f>
        <v>1.6878</v>
      </c>
      <c r="E56" s="114">
        <f>'06CH'!D56</f>
        <v>27.5456</v>
      </c>
      <c r="F56" s="130">
        <f t="shared" si="1"/>
        <v>3.2176977863889573E-2</v>
      </c>
      <c r="G56" s="503">
        <f t="shared" si="0"/>
        <v>25.857800000000001</v>
      </c>
    </row>
    <row r="57" spans="1:7" ht="15" customHeight="1">
      <c r="A57" s="11" t="s">
        <v>78</v>
      </c>
      <c r="B57" s="9" t="s">
        <v>110</v>
      </c>
      <c r="C57" s="11" t="s">
        <v>60</v>
      </c>
      <c r="D57" s="115">
        <f>'01CH'!D57</f>
        <v>306.42</v>
      </c>
      <c r="E57" s="114">
        <f>'06CH'!D57</f>
        <v>320.05026999999995</v>
      </c>
      <c r="F57" s="130">
        <f t="shared" si="1"/>
        <v>0.37386190364783772</v>
      </c>
      <c r="G57" s="503">
        <f t="shared" si="0"/>
        <v>13.630269999999939</v>
      </c>
    </row>
    <row r="58" spans="1:7" ht="15" customHeight="1">
      <c r="A58" s="11" t="s">
        <v>84</v>
      </c>
      <c r="B58" s="9" t="s">
        <v>111</v>
      </c>
      <c r="C58" s="11" t="s">
        <v>58</v>
      </c>
      <c r="D58" s="115">
        <f>'01CH'!D58</f>
        <v>46.227199999999996</v>
      </c>
      <c r="E58" s="114">
        <f>'06CH'!D58</f>
        <v>62.52633999999999</v>
      </c>
      <c r="F58" s="130">
        <f t="shared" si="1"/>
        <v>7.3039202561934857E-2</v>
      </c>
      <c r="G58" s="503">
        <f t="shared" si="0"/>
        <v>16.299139999999994</v>
      </c>
    </row>
    <row r="59" spans="1:7" ht="15" customHeight="1">
      <c r="A59" s="11" t="s">
        <v>85</v>
      </c>
      <c r="B59" s="123" t="s">
        <v>99</v>
      </c>
      <c r="C59" s="124" t="s">
        <v>25</v>
      </c>
      <c r="D59" s="115">
        <f>'01CH'!D59</f>
        <v>10.3123</v>
      </c>
      <c r="E59" s="114">
        <f>'06CH'!D59</f>
        <v>10.147600000000002</v>
      </c>
      <c r="F59" s="130">
        <f t="shared" si="1"/>
        <v>1.1853766139478026E-2</v>
      </c>
      <c r="G59" s="503">
        <f t="shared" si="0"/>
        <v>-0.16469999999999807</v>
      </c>
    </row>
    <row r="60" spans="1:7" ht="15" customHeight="1">
      <c r="A60" s="11" t="s">
        <v>86</v>
      </c>
      <c r="B60" s="123" t="s">
        <v>100</v>
      </c>
      <c r="C60" s="124" t="s">
        <v>101</v>
      </c>
      <c r="D60" s="115">
        <f>'01CH'!D60</f>
        <v>3.79</v>
      </c>
      <c r="E60" s="114">
        <f>'06CH'!D60</f>
        <v>5.2499999999999991</v>
      </c>
      <c r="F60" s="130">
        <f t="shared" si="1"/>
        <v>6.1327084465548111E-3</v>
      </c>
      <c r="G60" s="503">
        <f t="shared" si="0"/>
        <v>1.4599999999999991</v>
      </c>
    </row>
    <row r="61" spans="1:7" ht="15" customHeight="1">
      <c r="A61" s="11" t="s">
        <v>104</v>
      </c>
      <c r="B61" s="123" t="s">
        <v>112</v>
      </c>
      <c r="C61" s="124" t="s">
        <v>113</v>
      </c>
      <c r="D61" s="115">
        <f>'01CH'!D61</f>
        <v>0</v>
      </c>
      <c r="E61" s="114">
        <f>'06CH'!D61</f>
        <v>0</v>
      </c>
      <c r="F61" s="130">
        <f t="shared" si="1"/>
        <v>0</v>
      </c>
      <c r="G61" s="503">
        <f t="shared" si="0"/>
        <v>0</v>
      </c>
    </row>
    <row r="62" spans="1:7" ht="15" customHeight="1">
      <c r="A62" s="11" t="s">
        <v>105</v>
      </c>
      <c r="B62" s="123" t="s">
        <v>117</v>
      </c>
      <c r="C62" s="124" t="s">
        <v>40</v>
      </c>
      <c r="D62" s="115">
        <f>'01CH'!D62</f>
        <v>0.2</v>
      </c>
      <c r="E62" s="114">
        <f>'06CH'!D62</f>
        <v>0.2</v>
      </c>
      <c r="F62" s="130">
        <f t="shared" si="1"/>
        <v>2.3362698844018337E-4</v>
      </c>
      <c r="G62" s="503">
        <f t="shared" si="0"/>
        <v>0</v>
      </c>
    </row>
    <row r="63" spans="1:7" ht="15" customHeight="1">
      <c r="A63" s="11" t="s">
        <v>106</v>
      </c>
      <c r="B63" s="123" t="s">
        <v>118</v>
      </c>
      <c r="C63" s="124" t="s">
        <v>43</v>
      </c>
      <c r="D63" s="115">
        <f>'01CH'!D63</f>
        <v>793.97</v>
      </c>
      <c r="E63" s="114">
        <f>'06CH'!D63</f>
        <v>759.05079999999998</v>
      </c>
      <c r="F63" s="130">
        <f t="shared" si="1"/>
        <v>0.88667376238555951</v>
      </c>
      <c r="G63" s="503">
        <f t="shared" si="0"/>
        <v>-34.919200000000046</v>
      </c>
    </row>
    <row r="64" spans="1:7" ht="15" customHeight="1">
      <c r="A64" s="62" t="s">
        <v>107</v>
      </c>
      <c r="B64" s="123" t="s">
        <v>79</v>
      </c>
      <c r="C64" s="124" t="s">
        <v>42</v>
      </c>
      <c r="D64" s="115">
        <f>'01CH'!D64</f>
        <v>0.01</v>
      </c>
      <c r="E64" s="114">
        <f>'06CH'!D64</f>
        <v>0.01</v>
      </c>
      <c r="F64" s="130">
        <f t="shared" si="1"/>
        <v>1.1681349422009167E-5</v>
      </c>
      <c r="G64" s="503">
        <f t="shared" si="0"/>
        <v>0</v>
      </c>
    </row>
    <row r="65" spans="1:7" ht="15" customHeight="1">
      <c r="A65" s="11" t="s">
        <v>108</v>
      </c>
      <c r="B65" s="123" t="s">
        <v>119</v>
      </c>
      <c r="C65" s="124" t="s">
        <v>56</v>
      </c>
      <c r="D65" s="115">
        <f>'01CH'!D65</f>
        <v>0.20800000000000002</v>
      </c>
      <c r="E65" s="114">
        <f>'06CH'!D65</f>
        <v>0.20800000000000002</v>
      </c>
      <c r="F65" s="130">
        <f t="shared" si="1"/>
        <v>2.429720679777907E-4</v>
      </c>
      <c r="G65" s="503">
        <f t="shared" si="0"/>
        <v>0</v>
      </c>
    </row>
    <row r="66" spans="1:7" s="291" customFormat="1" ht="15" customHeight="1">
      <c r="A66" s="237">
        <v>3</v>
      </c>
      <c r="B66" s="266" t="s">
        <v>57</v>
      </c>
      <c r="C66" s="237" t="s">
        <v>83</v>
      </c>
      <c r="D66" s="321">
        <f>'01CH'!D66</f>
        <v>14862.8485</v>
      </c>
      <c r="E66" s="322">
        <f>'06CH'!D66</f>
        <v>14428.499699999998</v>
      </c>
      <c r="F66" s="323">
        <f t="shared" si="1"/>
        <v>16.854434663105444</v>
      </c>
      <c r="G66" s="502">
        <f t="shared" si="0"/>
        <v>-434.34880000000157</v>
      </c>
    </row>
  </sheetData>
  <mergeCells count="10">
    <mergeCell ref="E5:F5"/>
    <mergeCell ref="G5:G6"/>
    <mergeCell ref="A1:G1"/>
    <mergeCell ref="A2:G2"/>
    <mergeCell ref="A3:G3"/>
    <mergeCell ref="A5:A6"/>
    <mergeCell ref="B5:B6"/>
    <mergeCell ref="C5:C6"/>
    <mergeCell ref="D5:D6"/>
    <mergeCell ref="E4:G4"/>
  </mergeCells>
  <pageMargins left="0.75" right="0.25" top="0.25" bottom="0.25" header="0.3" footer="0.3"/>
  <pageSetup paperSize="9" scale="85"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0"/>
  <sheetViews>
    <sheetView workbookViewId="0">
      <selection activeCell="H20" sqref="H20"/>
    </sheetView>
  </sheetViews>
  <sheetFormatPr defaultColWidth="9" defaultRowHeight="12.75"/>
  <cols>
    <col min="1" max="1" width="5.375" style="12" customWidth="1"/>
    <col min="2" max="2" width="32.5" style="12" customWidth="1"/>
    <col min="3" max="3" width="12.25" style="12" customWidth="1"/>
    <col min="4" max="4" width="14.875" style="12" customWidth="1"/>
    <col min="5" max="5" width="11.875" style="12" customWidth="1"/>
    <col min="6" max="6" width="10.125" style="12" customWidth="1"/>
    <col min="7" max="7" width="10.75" style="12" customWidth="1"/>
    <col min="8" max="16384" width="9" style="12"/>
  </cols>
  <sheetData>
    <row r="1" spans="1:7" s="17" customFormat="1" ht="18.75">
      <c r="A1" s="541"/>
      <c r="B1" s="541"/>
      <c r="C1" s="541"/>
      <c r="D1" s="541"/>
    </row>
    <row r="2" spans="1:7" s="17" customFormat="1" ht="18.75">
      <c r="A2" s="533" t="s">
        <v>1198</v>
      </c>
      <c r="B2" s="533"/>
      <c r="C2" s="533"/>
      <c r="D2" s="533"/>
      <c r="E2" s="533"/>
      <c r="F2" s="533"/>
      <c r="G2" s="533"/>
    </row>
    <row r="3" spans="1:7" s="18" customFormat="1" ht="18.75">
      <c r="A3" s="543" t="str">
        <f>'[1]03CH'!A3:AO3</f>
        <v>HUYỆN BẮC MÊ - TỈNH HÀ GIANG</v>
      </c>
      <c r="B3" s="543"/>
      <c r="C3" s="543"/>
      <c r="D3" s="543"/>
      <c r="E3" s="543"/>
      <c r="F3" s="543"/>
      <c r="G3" s="543"/>
    </row>
    <row r="4" spans="1:7" s="13" customFormat="1">
      <c r="A4" s="590" t="s">
        <v>1</v>
      </c>
      <c r="B4" s="544" t="s">
        <v>203</v>
      </c>
      <c r="C4" s="544" t="s">
        <v>181</v>
      </c>
      <c r="D4" s="545" t="s">
        <v>1199</v>
      </c>
      <c r="E4" s="603" t="s">
        <v>1200</v>
      </c>
      <c r="F4" s="604"/>
      <c r="G4" s="605"/>
    </row>
    <row r="5" spans="1:7" s="61" customFormat="1" ht="38.25">
      <c r="A5" s="590"/>
      <c r="B5" s="544"/>
      <c r="C5" s="544"/>
      <c r="D5" s="545"/>
      <c r="E5" s="198" t="s">
        <v>216</v>
      </c>
      <c r="F5" s="198" t="s">
        <v>1201</v>
      </c>
      <c r="G5" s="198" t="s">
        <v>1202</v>
      </c>
    </row>
    <row r="6" spans="1:7" s="464" customFormat="1" ht="15">
      <c r="A6" s="461" t="s">
        <v>242</v>
      </c>
      <c r="B6" s="462" t="s">
        <v>243</v>
      </c>
      <c r="C6" s="462" t="s">
        <v>244</v>
      </c>
      <c r="D6" s="463" t="s">
        <v>273</v>
      </c>
      <c r="E6" s="463" t="s">
        <v>245</v>
      </c>
      <c r="F6" s="463" t="s">
        <v>1203</v>
      </c>
      <c r="G6" s="463" t="s">
        <v>1204</v>
      </c>
    </row>
    <row r="7" spans="1:7" s="20" customFormat="1" ht="28.5">
      <c r="A7" s="2">
        <v>1</v>
      </c>
      <c r="B7" s="3" t="s">
        <v>151</v>
      </c>
      <c r="C7" s="2" t="s">
        <v>152</v>
      </c>
      <c r="D7" s="16">
        <v>1003.05</v>
      </c>
      <c r="E7" s="465">
        <f>'[2]07CH'!$AN$8</f>
        <v>197.33789999999999</v>
      </c>
      <c r="F7" s="466">
        <f>E7/D7*100</f>
        <v>19.673784955884553</v>
      </c>
      <c r="G7" s="466">
        <f>E7-D7</f>
        <v>-805.71209999999996</v>
      </c>
    </row>
    <row r="8" spans="1:7" ht="15">
      <c r="A8" s="6" t="s">
        <v>6</v>
      </c>
      <c r="B8" s="5" t="s">
        <v>87</v>
      </c>
      <c r="C8" s="6" t="s">
        <v>153</v>
      </c>
      <c r="D8" s="15">
        <v>49.65</v>
      </c>
      <c r="E8" s="467">
        <f>'[2]07CH'!$AN$10</f>
        <v>12.917999999999999</v>
      </c>
      <c r="F8" s="468">
        <f t="shared" ref="F8:F27" si="0">E8/D8*100</f>
        <v>26.018126888217523</v>
      </c>
      <c r="G8" s="468">
        <f t="shared" ref="G8:G27" si="1">E8-D8</f>
        <v>-36.731999999999999</v>
      </c>
    </row>
    <row r="9" spans="1:7" s="21" customFormat="1" ht="15">
      <c r="A9" s="19"/>
      <c r="B9" s="4" t="s">
        <v>154</v>
      </c>
      <c r="C9" s="19" t="s">
        <v>155</v>
      </c>
      <c r="D9" s="63">
        <v>5.82</v>
      </c>
      <c r="E9" s="469">
        <f>'[2]07CH'!$AN$11</f>
        <v>1.2709999999999999</v>
      </c>
      <c r="F9" s="470">
        <f t="shared" si="0"/>
        <v>21.838487972508588</v>
      </c>
      <c r="G9" s="470">
        <f t="shared" si="1"/>
        <v>-4.5490000000000004</v>
      </c>
    </row>
    <row r="10" spans="1:7" ht="15">
      <c r="A10" s="6" t="s">
        <v>9</v>
      </c>
      <c r="B10" s="5" t="s">
        <v>91</v>
      </c>
      <c r="C10" s="6" t="s">
        <v>156</v>
      </c>
      <c r="D10" s="15">
        <v>174.12</v>
      </c>
      <c r="E10" s="467">
        <f>'[2]07CH'!$AN$14</f>
        <v>47.804000000000002</v>
      </c>
      <c r="F10" s="468">
        <f t="shared" si="0"/>
        <v>27.454628991500112</v>
      </c>
      <c r="G10" s="468">
        <f t="shared" si="1"/>
        <v>-126.316</v>
      </c>
    </row>
    <row r="11" spans="1:7" ht="15">
      <c r="A11" s="6" t="s">
        <v>11</v>
      </c>
      <c r="B11" s="5" t="s">
        <v>61</v>
      </c>
      <c r="C11" s="6" t="s">
        <v>157</v>
      </c>
      <c r="D11" s="15">
        <v>44.38</v>
      </c>
      <c r="E11" s="467">
        <f>'[2]07CH'!$AN$15</f>
        <v>4.2600000000000007</v>
      </c>
      <c r="F11" s="468">
        <f t="shared" si="0"/>
        <v>9.5989184317260037</v>
      </c>
      <c r="G11" s="468">
        <f t="shared" si="1"/>
        <v>-40.120000000000005</v>
      </c>
    </row>
    <row r="12" spans="1:7" ht="15">
      <c r="A12" s="6" t="s">
        <v>13</v>
      </c>
      <c r="B12" s="5" t="s">
        <v>62</v>
      </c>
      <c r="C12" s="6" t="s">
        <v>158</v>
      </c>
      <c r="D12" s="15">
        <v>103.42</v>
      </c>
      <c r="E12" s="467">
        <f>'[2]07CH'!$AN$16</f>
        <v>1.5</v>
      </c>
      <c r="F12" s="468">
        <f t="shared" si="0"/>
        <v>1.4503964416940631</v>
      </c>
      <c r="G12" s="468">
        <f t="shared" si="1"/>
        <v>-101.92</v>
      </c>
    </row>
    <row r="13" spans="1:7" s="21" customFormat="1" ht="15">
      <c r="A13" s="6" t="s">
        <v>15</v>
      </c>
      <c r="B13" s="5" t="s">
        <v>63</v>
      </c>
      <c r="C13" s="6" t="s">
        <v>159</v>
      </c>
      <c r="D13" s="15">
        <v>12.54</v>
      </c>
      <c r="E13" s="467">
        <f>'[2]07CH'!$AN$17</f>
        <v>0</v>
      </c>
      <c r="F13" s="468">
        <f t="shared" si="0"/>
        <v>0</v>
      </c>
      <c r="G13" s="468">
        <f t="shared" si="1"/>
        <v>-12.54</v>
      </c>
    </row>
    <row r="14" spans="1:7" ht="15">
      <c r="A14" s="6" t="s">
        <v>65</v>
      </c>
      <c r="B14" s="5" t="s">
        <v>64</v>
      </c>
      <c r="C14" s="6" t="s">
        <v>160</v>
      </c>
      <c r="D14" s="15">
        <v>618.72</v>
      </c>
      <c r="E14" s="72">
        <f>'[2]07CH'!$AN$18</f>
        <v>130.52589999999998</v>
      </c>
      <c r="F14" s="468">
        <f t="shared" si="0"/>
        <v>21.096117791569689</v>
      </c>
      <c r="G14" s="468">
        <f t="shared" si="1"/>
        <v>-488.19410000000005</v>
      </c>
    </row>
    <row r="15" spans="1:7" ht="15">
      <c r="A15" s="460" t="s">
        <v>74</v>
      </c>
      <c r="B15" s="9" t="s">
        <v>73</v>
      </c>
      <c r="C15" s="460" t="s">
        <v>161</v>
      </c>
      <c r="D15" s="15">
        <v>0.22</v>
      </c>
      <c r="E15" s="467">
        <f>'[2]07CH'!$AO$22</f>
        <v>0.33</v>
      </c>
      <c r="F15" s="468">
        <f t="shared" si="0"/>
        <v>150</v>
      </c>
      <c r="G15" s="468">
        <f t="shared" si="1"/>
        <v>0.11000000000000001</v>
      </c>
    </row>
    <row r="16" spans="1:7" s="68" customFormat="1" ht="15">
      <c r="A16" s="66" t="s">
        <v>93</v>
      </c>
      <c r="B16" s="67" t="s">
        <v>92</v>
      </c>
      <c r="C16" s="66" t="s">
        <v>163</v>
      </c>
      <c r="D16" s="15"/>
      <c r="E16" s="325">
        <f>'[3]07CH'!$AN$24</f>
        <v>0</v>
      </c>
      <c r="F16" s="468">
        <v>0</v>
      </c>
      <c r="G16" s="471">
        <f t="shared" si="1"/>
        <v>0</v>
      </c>
    </row>
    <row r="17" spans="1:7" s="55" customFormat="1" ht="28.5">
      <c r="A17" s="459">
        <v>2</v>
      </c>
      <c r="B17" s="8" t="s">
        <v>268</v>
      </c>
      <c r="C17" s="459"/>
      <c r="D17" s="16">
        <v>1973.37</v>
      </c>
      <c r="E17" s="472">
        <f>'[2]07CH'!$AO$25</f>
        <v>833.66999999999985</v>
      </c>
      <c r="F17" s="466">
        <f t="shared" si="0"/>
        <v>42.246005564085799</v>
      </c>
      <c r="G17" s="466">
        <f t="shared" si="1"/>
        <v>-1139.7</v>
      </c>
    </row>
    <row r="18" spans="1:7" ht="30">
      <c r="A18" s="6" t="s">
        <v>24</v>
      </c>
      <c r="B18" s="5" t="s">
        <v>164</v>
      </c>
      <c r="C18" s="6" t="s">
        <v>165</v>
      </c>
      <c r="D18" s="15"/>
      <c r="E18" s="467">
        <f>'[3]07CH'!$AN$27</f>
        <v>0</v>
      </c>
      <c r="F18" s="473">
        <v>0</v>
      </c>
      <c r="G18" s="473">
        <f t="shared" si="1"/>
        <v>0</v>
      </c>
    </row>
    <row r="19" spans="1:7" ht="15">
      <c r="A19" s="6" t="s">
        <v>26</v>
      </c>
      <c r="B19" s="5" t="s">
        <v>176</v>
      </c>
      <c r="C19" s="6" t="s">
        <v>166</v>
      </c>
      <c r="D19" s="15"/>
      <c r="E19" s="467">
        <f>'[3]07CH'!$AN$28</f>
        <v>0</v>
      </c>
      <c r="F19" s="473">
        <v>0</v>
      </c>
      <c r="G19" s="473">
        <f t="shared" si="1"/>
        <v>0</v>
      </c>
    </row>
    <row r="20" spans="1:7" ht="30">
      <c r="A20" s="6" t="s">
        <v>28</v>
      </c>
      <c r="B20" s="5" t="s">
        <v>167</v>
      </c>
      <c r="C20" s="6" t="s">
        <v>168</v>
      </c>
      <c r="D20" s="15"/>
      <c r="E20" s="467">
        <f>'[3]07CH'!$AN$29</f>
        <v>0</v>
      </c>
      <c r="F20" s="473">
        <v>0</v>
      </c>
      <c r="G20" s="473">
        <f t="shared" si="1"/>
        <v>0</v>
      </c>
    </row>
    <row r="21" spans="1:7" ht="15">
      <c r="A21" s="6" t="s">
        <v>30</v>
      </c>
      <c r="B21" s="5" t="s">
        <v>177</v>
      </c>
      <c r="C21" s="6" t="s">
        <v>178</v>
      </c>
      <c r="D21" s="15"/>
      <c r="E21" s="467">
        <f>'[3]07CH'!$AN$30</f>
        <v>0</v>
      </c>
      <c r="F21" s="473">
        <v>0</v>
      </c>
      <c r="G21" s="473">
        <f t="shared" si="1"/>
        <v>0</v>
      </c>
    </row>
    <row r="22" spans="1:7" ht="30">
      <c r="A22" s="6" t="s">
        <v>32</v>
      </c>
      <c r="B22" s="5" t="s">
        <v>169</v>
      </c>
      <c r="C22" s="6" t="s">
        <v>170</v>
      </c>
      <c r="D22" s="15"/>
      <c r="E22" s="467">
        <f>'[3]07CH'!$AN$31</f>
        <v>0</v>
      </c>
      <c r="F22" s="473">
        <v>0</v>
      </c>
      <c r="G22" s="473">
        <f t="shared" si="1"/>
        <v>0</v>
      </c>
    </row>
    <row r="23" spans="1:7" ht="30">
      <c r="A23" s="6" t="s">
        <v>34</v>
      </c>
      <c r="B23" s="5" t="s">
        <v>179</v>
      </c>
      <c r="C23" s="6" t="s">
        <v>180</v>
      </c>
      <c r="D23" s="15"/>
      <c r="E23" s="467">
        <f>'[3]07CH'!$AN$32</f>
        <v>0</v>
      </c>
      <c r="F23" s="473">
        <v>0</v>
      </c>
      <c r="G23" s="473">
        <f t="shared" si="1"/>
        <v>0</v>
      </c>
    </row>
    <row r="24" spans="1:7" s="21" customFormat="1" ht="30">
      <c r="A24" s="460" t="s">
        <v>69</v>
      </c>
      <c r="B24" s="9" t="s">
        <v>265</v>
      </c>
      <c r="C24" s="460" t="s">
        <v>173</v>
      </c>
      <c r="D24" s="15"/>
      <c r="E24" s="467">
        <f>'[3]07CH'!$AN$33</f>
        <v>0</v>
      </c>
      <c r="F24" s="473">
        <v>0</v>
      </c>
      <c r="G24" s="473">
        <f t="shared" si="1"/>
        <v>0</v>
      </c>
    </row>
    <row r="25" spans="1:7" ht="30">
      <c r="A25" s="460" t="s">
        <v>70</v>
      </c>
      <c r="B25" s="9" t="s">
        <v>266</v>
      </c>
      <c r="C25" s="460" t="s">
        <v>172</v>
      </c>
      <c r="D25" s="15"/>
      <c r="E25" s="467">
        <f>'[3]07CH'!$AN$34</f>
        <v>0</v>
      </c>
      <c r="F25" s="473">
        <v>0</v>
      </c>
      <c r="G25" s="473">
        <f t="shared" si="1"/>
        <v>0</v>
      </c>
    </row>
    <row r="26" spans="1:7" ht="45">
      <c r="A26" s="460" t="s">
        <v>71</v>
      </c>
      <c r="B26" s="9" t="s">
        <v>267</v>
      </c>
      <c r="C26" s="460" t="s">
        <v>171</v>
      </c>
      <c r="D26" s="15">
        <v>1871.55</v>
      </c>
      <c r="E26" s="467">
        <f>'[2]07CH'!$AO$35</f>
        <v>833.66999999999985</v>
      </c>
      <c r="F26" s="466">
        <f t="shared" si="0"/>
        <v>44.544361625390714</v>
      </c>
      <c r="G26" s="466">
        <f t="shared" si="1"/>
        <v>-1037.8800000000001</v>
      </c>
    </row>
    <row r="27" spans="1:7" s="13" customFormat="1" ht="28.5">
      <c r="A27" s="2">
        <v>3</v>
      </c>
      <c r="B27" s="8" t="s">
        <v>174</v>
      </c>
      <c r="C27" s="459" t="s">
        <v>175</v>
      </c>
      <c r="D27" s="16">
        <v>0.15</v>
      </c>
      <c r="E27" s="472">
        <f>'[3]07CH'!$AN$37</f>
        <v>7.9999999999984084E-2</v>
      </c>
      <c r="F27" s="466">
        <f t="shared" si="0"/>
        <v>53.333333333322727</v>
      </c>
      <c r="G27" s="466">
        <f t="shared" si="1"/>
        <v>-7.0000000000015911E-2</v>
      </c>
    </row>
    <row r="29" spans="1:7">
      <c r="B29" s="12" t="s">
        <v>270</v>
      </c>
    </row>
    <row r="30" spans="1:7">
      <c r="B30" s="12" t="s">
        <v>271</v>
      </c>
    </row>
  </sheetData>
  <mergeCells count="8">
    <mergeCell ref="A1:D1"/>
    <mergeCell ref="A2:G2"/>
    <mergeCell ref="A3:G3"/>
    <mergeCell ref="A4:A5"/>
    <mergeCell ref="B4:B5"/>
    <mergeCell ref="C4:C5"/>
    <mergeCell ref="D4:D5"/>
    <mergeCell ref="E4:G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5"/>
  <sheetViews>
    <sheetView topLeftCell="A34" workbookViewId="0">
      <selection activeCell="J9" sqref="J9"/>
    </sheetView>
  </sheetViews>
  <sheetFormatPr defaultColWidth="9" defaultRowHeight="12.75"/>
  <cols>
    <col min="1" max="1" width="5.375" style="71" customWidth="1"/>
    <col min="2" max="2" width="32.25" style="71" customWidth="1"/>
    <col min="3" max="3" width="6.125" style="71" bestFit="1" customWidth="1"/>
    <col min="4" max="4" width="13.25" style="71" customWidth="1"/>
    <col min="5" max="5" width="9" style="71" customWidth="1"/>
    <col min="6" max="6" width="10" style="71" bestFit="1" customWidth="1"/>
    <col min="7" max="7" width="10.375" style="71" bestFit="1" customWidth="1"/>
    <col min="8" max="16384" width="9" style="71"/>
  </cols>
  <sheetData>
    <row r="1" spans="1:7" s="474" customFormat="1" ht="21.75" customHeight="1">
      <c r="A1" s="606"/>
      <c r="B1" s="606"/>
      <c r="C1" s="606"/>
      <c r="D1" s="606"/>
    </row>
    <row r="2" spans="1:7" s="474" customFormat="1" ht="42" customHeight="1">
      <c r="A2" s="533" t="s">
        <v>1205</v>
      </c>
      <c r="B2" s="533"/>
      <c r="C2" s="533"/>
      <c r="D2" s="533"/>
      <c r="E2" s="533"/>
      <c r="F2" s="533"/>
      <c r="G2" s="533"/>
    </row>
    <row r="3" spans="1:7" s="475" customFormat="1" ht="26.25" customHeight="1">
      <c r="A3" s="607" t="str">
        <f>'[1]03CH'!A3:AO3</f>
        <v>HUYỆN BẮC MÊ - TỈNH HÀ GIANG</v>
      </c>
      <c r="B3" s="607"/>
      <c r="C3" s="607"/>
      <c r="D3" s="607"/>
      <c r="E3" s="607"/>
      <c r="F3" s="607"/>
      <c r="G3" s="607"/>
    </row>
    <row r="4" spans="1:7" s="476" customFormat="1" ht="37.9" customHeight="1">
      <c r="A4" s="608" t="s">
        <v>1</v>
      </c>
      <c r="B4" s="610" t="s">
        <v>203</v>
      </c>
      <c r="C4" s="610" t="s">
        <v>181</v>
      </c>
      <c r="D4" s="558" t="s">
        <v>1206</v>
      </c>
      <c r="E4" s="603" t="s">
        <v>1207</v>
      </c>
      <c r="F4" s="604"/>
      <c r="G4" s="605"/>
    </row>
    <row r="5" spans="1:7" s="476" customFormat="1" ht="88.9" customHeight="1">
      <c r="A5" s="609"/>
      <c r="B5" s="611"/>
      <c r="C5" s="611"/>
      <c r="D5" s="559"/>
      <c r="E5" s="198" t="s">
        <v>216</v>
      </c>
      <c r="F5" s="198" t="s">
        <v>1201</v>
      </c>
      <c r="G5" s="198" t="s">
        <v>1208</v>
      </c>
    </row>
    <row r="6" spans="1:7" s="464" customFormat="1" ht="26.25" customHeight="1">
      <c r="A6" s="461" t="s">
        <v>242</v>
      </c>
      <c r="B6" s="462" t="s">
        <v>243</v>
      </c>
      <c r="C6" s="462" t="s">
        <v>244</v>
      </c>
      <c r="D6" s="463" t="s">
        <v>273</v>
      </c>
      <c r="E6" s="463" t="s">
        <v>245</v>
      </c>
      <c r="F6" s="463" t="s">
        <v>1203</v>
      </c>
      <c r="G6" s="463" t="s">
        <v>1204</v>
      </c>
    </row>
    <row r="7" spans="1:7" s="481" customFormat="1" ht="16.899999999999999" customHeight="1">
      <c r="A7" s="238">
        <v>1</v>
      </c>
      <c r="B7" s="477" t="s">
        <v>3</v>
      </c>
      <c r="C7" s="238" t="s">
        <v>4</v>
      </c>
      <c r="D7" s="324">
        <v>17885.03</v>
      </c>
      <c r="E7" s="478">
        <f>'[2]09CH'!$AN$8</f>
        <v>6946.6249900000003</v>
      </c>
      <c r="F7" s="479">
        <f>E7/D7*100</f>
        <v>38.840443600038697</v>
      </c>
      <c r="G7" s="480">
        <f>E7-D7</f>
        <v>-10938.405009999999</v>
      </c>
    </row>
    <row r="8" spans="1:7" s="68" customFormat="1" ht="16.899999999999999" customHeight="1">
      <c r="A8" s="83" t="s">
        <v>6</v>
      </c>
      <c r="B8" s="482" t="s">
        <v>87</v>
      </c>
      <c r="C8" s="83" t="s">
        <v>5</v>
      </c>
      <c r="D8" s="73"/>
      <c r="E8" s="483"/>
      <c r="F8" s="484"/>
      <c r="G8" s="485">
        <f t="shared" ref="G8:G54" si="0">E8-D8</f>
        <v>0</v>
      </c>
    </row>
    <row r="9" spans="1:7" s="68" customFormat="1" ht="16.899999999999999" customHeight="1">
      <c r="A9" s="84"/>
      <c r="B9" s="486" t="s">
        <v>239</v>
      </c>
      <c r="C9" s="84" t="s">
        <v>7</v>
      </c>
      <c r="D9" s="487"/>
      <c r="E9" s="483"/>
      <c r="F9" s="484"/>
      <c r="G9" s="488">
        <f t="shared" si="0"/>
        <v>0</v>
      </c>
    </row>
    <row r="10" spans="1:7" s="68" customFormat="1" ht="16.899999999999999" customHeight="1">
      <c r="A10" s="83" t="s">
        <v>9</v>
      </c>
      <c r="B10" s="482" t="s">
        <v>91</v>
      </c>
      <c r="C10" s="83" t="s">
        <v>12</v>
      </c>
      <c r="D10" s="73"/>
      <c r="E10" s="483"/>
      <c r="F10" s="484"/>
      <c r="G10" s="485">
        <f t="shared" si="0"/>
        <v>0</v>
      </c>
    </row>
    <row r="11" spans="1:7" s="68" customFormat="1" ht="16.899999999999999" customHeight="1">
      <c r="A11" s="83" t="s">
        <v>11</v>
      </c>
      <c r="B11" s="482" t="s">
        <v>61</v>
      </c>
      <c r="C11" s="83" t="s">
        <v>14</v>
      </c>
      <c r="D11" s="73"/>
      <c r="E11" s="483"/>
      <c r="F11" s="484"/>
      <c r="G11" s="485">
        <f t="shared" si="0"/>
        <v>0</v>
      </c>
    </row>
    <row r="12" spans="1:7" ht="16.899999999999999" customHeight="1">
      <c r="A12" s="83" t="s">
        <v>13</v>
      </c>
      <c r="B12" s="482" t="s">
        <v>62</v>
      </c>
      <c r="C12" s="83" t="s">
        <v>16</v>
      </c>
      <c r="D12" s="73">
        <v>5290</v>
      </c>
      <c r="E12" s="325">
        <f>'[2]09CH'!$AN$17</f>
        <v>2420</v>
      </c>
      <c r="F12" s="484">
        <f t="shared" ref="F12:F48" si="1">E12/D12*100</f>
        <v>45.746691871455575</v>
      </c>
      <c r="G12" s="489">
        <f t="shared" si="0"/>
        <v>-2870</v>
      </c>
    </row>
    <row r="13" spans="1:7" ht="16.899999999999999" customHeight="1">
      <c r="A13" s="83" t="s">
        <v>15</v>
      </c>
      <c r="B13" s="482" t="s">
        <v>63</v>
      </c>
      <c r="C13" s="83" t="s">
        <v>17</v>
      </c>
      <c r="D13" s="73">
        <v>2390</v>
      </c>
      <c r="E13" s="325">
        <f>'[2]09CH'!$AN$18</f>
        <v>950</v>
      </c>
      <c r="F13" s="484">
        <f t="shared" si="1"/>
        <v>39.748953974895393</v>
      </c>
      <c r="G13" s="489">
        <f t="shared" si="0"/>
        <v>-1440</v>
      </c>
    </row>
    <row r="14" spans="1:7" ht="16.899999999999999" customHeight="1">
      <c r="A14" s="83" t="s">
        <v>65</v>
      </c>
      <c r="B14" s="482" t="s">
        <v>64</v>
      </c>
      <c r="C14" s="83" t="s">
        <v>18</v>
      </c>
      <c r="D14" s="73">
        <v>10119.26</v>
      </c>
      <c r="E14" s="325">
        <f>'[2]09CH'!$AN$19</f>
        <v>3550</v>
      </c>
      <c r="F14" s="484">
        <f t="shared" si="1"/>
        <v>35.081616639951932</v>
      </c>
      <c r="G14" s="489">
        <f t="shared" si="0"/>
        <v>-6569.26</v>
      </c>
    </row>
    <row r="15" spans="1:7" ht="16.899999999999999" customHeight="1">
      <c r="A15" s="83" t="s">
        <v>74</v>
      </c>
      <c r="B15" s="482" t="s">
        <v>73</v>
      </c>
      <c r="C15" s="83" t="s">
        <v>19</v>
      </c>
      <c r="D15" s="73"/>
      <c r="E15" s="490"/>
      <c r="F15" s="484"/>
      <c r="G15" s="485">
        <f t="shared" si="0"/>
        <v>0</v>
      </c>
    </row>
    <row r="16" spans="1:7" ht="16.899999999999999" customHeight="1">
      <c r="A16" s="83" t="s">
        <v>88</v>
      </c>
      <c r="B16" s="482" t="s">
        <v>92</v>
      </c>
      <c r="C16" s="83" t="s">
        <v>21</v>
      </c>
      <c r="D16" s="73">
        <v>85.77</v>
      </c>
      <c r="E16" s="325">
        <f>'[3]09CH'!$AO$25</f>
        <v>0</v>
      </c>
      <c r="F16" s="484">
        <f t="shared" si="1"/>
        <v>0</v>
      </c>
      <c r="G16" s="489">
        <f t="shared" si="0"/>
        <v>-85.77</v>
      </c>
    </row>
    <row r="17" spans="1:7" s="481" customFormat="1" ht="16.899999999999999" customHeight="1">
      <c r="A17" s="238">
        <v>2</v>
      </c>
      <c r="B17" s="477" t="s">
        <v>22</v>
      </c>
      <c r="C17" s="238" t="s">
        <v>23</v>
      </c>
      <c r="D17" s="324">
        <v>316.35000000000002</v>
      </c>
      <c r="E17" s="478">
        <f>'[2]09CH'!$AN$26</f>
        <v>26.624990000000004</v>
      </c>
      <c r="F17" s="479">
        <f t="shared" si="1"/>
        <v>8.4163078868342041</v>
      </c>
      <c r="G17" s="480">
        <f t="shared" si="0"/>
        <v>-289.72501</v>
      </c>
    </row>
    <row r="18" spans="1:7" ht="16.899999999999999" customHeight="1">
      <c r="A18" s="83" t="s">
        <v>24</v>
      </c>
      <c r="B18" s="482" t="s">
        <v>66</v>
      </c>
      <c r="C18" s="83" t="s">
        <v>27</v>
      </c>
      <c r="D18" s="73">
        <v>25.41</v>
      </c>
      <c r="E18" s="325">
        <f>'[2]09CH'!$AN$28</f>
        <v>1.4059999999999999</v>
      </c>
      <c r="F18" s="484">
        <f t="shared" si="1"/>
        <v>5.5332546241637148</v>
      </c>
      <c r="G18" s="489">
        <f t="shared" si="0"/>
        <v>-24.004000000000001</v>
      </c>
    </row>
    <row r="19" spans="1:7" ht="16.899999999999999" customHeight="1">
      <c r="A19" s="83" t="s">
        <v>26</v>
      </c>
      <c r="B19" s="482" t="s">
        <v>67</v>
      </c>
      <c r="C19" s="83" t="s">
        <v>29</v>
      </c>
      <c r="D19" s="73">
        <v>0.25</v>
      </c>
      <c r="E19" s="325">
        <f>'[2]09CH'!$AN$29</f>
        <v>5.2089999999999997E-2</v>
      </c>
      <c r="F19" s="484">
        <f t="shared" si="1"/>
        <v>20.835999999999999</v>
      </c>
      <c r="G19" s="489">
        <f t="shared" si="0"/>
        <v>-0.19791</v>
      </c>
    </row>
    <row r="20" spans="1:7" ht="16.899999999999999" customHeight="1">
      <c r="A20" s="83" t="s">
        <v>28</v>
      </c>
      <c r="B20" s="482" t="s">
        <v>68</v>
      </c>
      <c r="C20" s="83" t="s">
        <v>31</v>
      </c>
      <c r="D20" s="73"/>
      <c r="E20" s="325">
        <f>'[3]09CH'!$AO$30</f>
        <v>0</v>
      </c>
      <c r="F20" s="484"/>
      <c r="G20" s="485">
        <f t="shared" si="0"/>
        <v>0</v>
      </c>
    </row>
    <row r="21" spans="1:7" ht="16.899999999999999" customHeight="1">
      <c r="A21" s="83" t="s">
        <v>30</v>
      </c>
      <c r="B21" s="482" t="s">
        <v>94</v>
      </c>
      <c r="C21" s="83" t="s">
        <v>95</v>
      </c>
      <c r="D21" s="73"/>
      <c r="E21" s="325">
        <f>'[3]09CH'!$AO$31</f>
        <v>0</v>
      </c>
      <c r="F21" s="484"/>
      <c r="G21" s="485">
        <f t="shared" si="0"/>
        <v>0</v>
      </c>
    </row>
    <row r="22" spans="1:7" ht="16.899999999999999" customHeight="1">
      <c r="A22" s="83" t="s">
        <v>32</v>
      </c>
      <c r="B22" s="482" t="s">
        <v>288</v>
      </c>
      <c r="C22" s="83" t="s">
        <v>96</v>
      </c>
      <c r="D22" s="73">
        <v>29.77</v>
      </c>
      <c r="E22" s="325">
        <f>'[2]09CH'!$AN$32</f>
        <v>0.91</v>
      </c>
      <c r="F22" s="484">
        <f t="shared" si="1"/>
        <v>3.0567685589519651</v>
      </c>
      <c r="G22" s="489">
        <f t="shared" si="0"/>
        <v>-28.86</v>
      </c>
    </row>
    <row r="23" spans="1:7" s="68" customFormat="1" ht="16.899999999999999" customHeight="1">
      <c r="A23" s="83" t="s">
        <v>34</v>
      </c>
      <c r="B23" s="482" t="s">
        <v>97</v>
      </c>
      <c r="C23" s="83" t="s">
        <v>33</v>
      </c>
      <c r="D23" s="73">
        <v>9.9700000000000006</v>
      </c>
      <c r="E23" s="491">
        <f>'[2]09CH'!$AN$33</f>
        <v>0.4456</v>
      </c>
      <c r="F23" s="484">
        <f t="shared" si="1"/>
        <v>4.4694082246740212</v>
      </c>
      <c r="G23" s="489">
        <f t="shared" si="0"/>
        <v>-9.5244</v>
      </c>
    </row>
    <row r="24" spans="1:7" s="68" customFormat="1" ht="16.899999999999999" customHeight="1">
      <c r="A24" s="83" t="s">
        <v>69</v>
      </c>
      <c r="B24" s="482" t="s">
        <v>109</v>
      </c>
      <c r="C24" s="83" t="s">
        <v>36</v>
      </c>
      <c r="D24" s="73">
        <v>137.6</v>
      </c>
      <c r="E24" s="491">
        <f>'[3]09CH'!$AO$34</f>
        <v>0</v>
      </c>
      <c r="F24" s="484">
        <f t="shared" si="1"/>
        <v>0</v>
      </c>
      <c r="G24" s="489">
        <f t="shared" si="0"/>
        <v>-137.6</v>
      </c>
    </row>
    <row r="25" spans="1:7" s="493" customFormat="1" ht="16.899999999999999" customHeight="1">
      <c r="A25" s="83" t="s">
        <v>70</v>
      </c>
      <c r="B25" s="67" t="s">
        <v>102</v>
      </c>
      <c r="C25" s="66" t="s">
        <v>35</v>
      </c>
      <c r="D25" s="73">
        <v>0.88</v>
      </c>
      <c r="E25" s="492">
        <f>'[2]09CH'!$AO$35</f>
        <v>2</v>
      </c>
      <c r="F25" s="484">
        <f t="shared" si="1"/>
        <v>227.27272727272728</v>
      </c>
      <c r="G25" s="489">
        <f t="shared" si="0"/>
        <v>1.1200000000000001</v>
      </c>
    </row>
    <row r="26" spans="1:7" s="68" customFormat="1" ht="30">
      <c r="A26" s="83" t="s">
        <v>71</v>
      </c>
      <c r="B26" s="482" t="s">
        <v>128</v>
      </c>
      <c r="C26" s="83" t="s">
        <v>44</v>
      </c>
      <c r="D26" s="73">
        <f>77.13+D37+D39</f>
        <v>82.16</v>
      </c>
      <c r="E26" s="491">
        <f>'[2]09CH'!$AO$36</f>
        <v>21.135000000000002</v>
      </c>
      <c r="F26" s="484">
        <f t="shared" si="1"/>
        <v>25.724196689386563</v>
      </c>
      <c r="G26" s="489">
        <f t="shared" si="0"/>
        <v>-61.024999999999991</v>
      </c>
    </row>
    <row r="27" spans="1:7" ht="16.899999999999999" customHeight="1">
      <c r="A27" s="83" t="s">
        <v>189</v>
      </c>
      <c r="B27" s="482" t="s">
        <v>125</v>
      </c>
      <c r="C27" s="83" t="s">
        <v>45</v>
      </c>
      <c r="D27" s="73"/>
      <c r="E27" s="325">
        <f>'[2]09CH'!$AO$38</f>
        <v>12.2</v>
      </c>
      <c r="F27" s="484"/>
      <c r="G27" s="489">
        <f t="shared" si="0"/>
        <v>12.2</v>
      </c>
    </row>
    <row r="28" spans="1:7" s="68" customFormat="1" ht="16.899999999999999" customHeight="1">
      <c r="A28" s="83" t="s">
        <v>189</v>
      </c>
      <c r="B28" s="482" t="s">
        <v>126</v>
      </c>
      <c r="C28" s="83" t="s">
        <v>46</v>
      </c>
      <c r="D28" s="73"/>
      <c r="E28" s="483"/>
      <c r="F28" s="484"/>
      <c r="G28" s="485">
        <f t="shared" si="0"/>
        <v>0</v>
      </c>
    </row>
    <row r="29" spans="1:7" s="68" customFormat="1" ht="16.899999999999999" customHeight="1">
      <c r="A29" s="83" t="s">
        <v>189</v>
      </c>
      <c r="B29" s="482" t="s">
        <v>129</v>
      </c>
      <c r="C29" s="83" t="s">
        <v>49</v>
      </c>
      <c r="D29" s="73"/>
      <c r="E29" s="483"/>
      <c r="F29" s="484"/>
      <c r="G29" s="485">
        <f t="shared" si="0"/>
        <v>0</v>
      </c>
    </row>
    <row r="30" spans="1:7" ht="16.899999999999999" customHeight="1">
      <c r="A30" s="83" t="s">
        <v>189</v>
      </c>
      <c r="B30" s="482" t="s">
        <v>131</v>
      </c>
      <c r="C30" s="83" t="s">
        <v>50</v>
      </c>
      <c r="D30" s="73"/>
      <c r="E30" s="490"/>
      <c r="F30" s="484"/>
      <c r="G30" s="485">
        <f t="shared" si="0"/>
        <v>0</v>
      </c>
    </row>
    <row r="31" spans="1:7" ht="16.899999999999999" customHeight="1">
      <c r="A31" s="83" t="s">
        <v>189</v>
      </c>
      <c r="B31" s="482" t="s">
        <v>213</v>
      </c>
      <c r="C31" s="83" t="s">
        <v>51</v>
      </c>
      <c r="D31" s="73"/>
      <c r="E31" s="325">
        <f>'[2]09CH'!$AO$42</f>
        <v>0.31</v>
      </c>
      <c r="F31" s="484"/>
      <c r="G31" s="489">
        <f t="shared" si="0"/>
        <v>0.31</v>
      </c>
    </row>
    <row r="32" spans="1:7" s="68" customFormat="1" ht="16.899999999999999" customHeight="1">
      <c r="A32" s="83" t="s">
        <v>189</v>
      </c>
      <c r="B32" s="482" t="s">
        <v>132</v>
      </c>
      <c r="C32" s="83" t="s">
        <v>52</v>
      </c>
      <c r="D32" s="73"/>
      <c r="E32" s="491">
        <f>'[2]09CH'!$AO$43</f>
        <v>0.52</v>
      </c>
      <c r="F32" s="484"/>
      <c r="G32" s="485">
        <f t="shared" si="0"/>
        <v>0.52</v>
      </c>
    </row>
    <row r="33" spans="1:7" s="68" customFormat="1" ht="16.899999999999999" customHeight="1">
      <c r="A33" s="83" t="s">
        <v>189</v>
      </c>
      <c r="B33" s="482" t="s">
        <v>134</v>
      </c>
      <c r="C33" s="83" t="s">
        <v>47</v>
      </c>
      <c r="D33" s="73"/>
      <c r="E33" s="491">
        <f>'[2]09CH'!$AO$44</f>
        <v>7.8950000000000005</v>
      </c>
      <c r="F33" s="484"/>
      <c r="G33" s="489">
        <f t="shared" si="0"/>
        <v>7.8950000000000005</v>
      </c>
    </row>
    <row r="34" spans="1:7" ht="16.899999999999999" customHeight="1">
      <c r="A34" s="83" t="s">
        <v>189</v>
      </c>
      <c r="B34" s="482" t="s">
        <v>289</v>
      </c>
      <c r="C34" s="83" t="s">
        <v>48</v>
      </c>
      <c r="D34" s="73"/>
      <c r="E34" s="325">
        <f>'[2]09CH'!$AO$45</f>
        <v>0.21000000000000002</v>
      </c>
      <c r="F34" s="484"/>
      <c r="G34" s="489">
        <f t="shared" si="0"/>
        <v>0.21000000000000002</v>
      </c>
    </row>
    <row r="35" spans="1:7" ht="16.899999999999999" customHeight="1">
      <c r="A35" s="83" t="s">
        <v>189</v>
      </c>
      <c r="B35" s="482" t="s">
        <v>220</v>
      </c>
      <c r="C35" s="83" t="s">
        <v>221</v>
      </c>
      <c r="D35" s="73"/>
      <c r="E35" s="490"/>
      <c r="F35" s="484"/>
      <c r="G35" s="485">
        <f t="shared" si="0"/>
        <v>0</v>
      </c>
    </row>
    <row r="36" spans="1:7" ht="16.899999999999999" customHeight="1">
      <c r="A36" s="83" t="s">
        <v>189</v>
      </c>
      <c r="B36" s="482" t="s">
        <v>286</v>
      </c>
      <c r="C36" s="83" t="s">
        <v>37</v>
      </c>
      <c r="D36" s="73"/>
      <c r="E36" s="490"/>
      <c r="F36" s="484"/>
      <c r="G36" s="485">
        <f t="shared" si="0"/>
        <v>0</v>
      </c>
    </row>
    <row r="37" spans="1:7" ht="16.899999999999999" customHeight="1">
      <c r="A37" s="83" t="s">
        <v>189</v>
      </c>
      <c r="B37" s="482" t="s">
        <v>82</v>
      </c>
      <c r="C37" s="83" t="s">
        <v>38</v>
      </c>
      <c r="D37" s="73">
        <v>4.03</v>
      </c>
      <c r="E37" s="325">
        <f>'[3]09CH'!$AP$48</f>
        <v>0</v>
      </c>
      <c r="F37" s="484"/>
      <c r="G37" s="489">
        <f t="shared" si="0"/>
        <v>-4.03</v>
      </c>
    </row>
    <row r="38" spans="1:7" ht="16.899999999999999" customHeight="1">
      <c r="A38" s="83" t="s">
        <v>189</v>
      </c>
      <c r="B38" s="67" t="s">
        <v>114</v>
      </c>
      <c r="C38" s="66" t="s">
        <v>39</v>
      </c>
      <c r="D38" s="73"/>
      <c r="E38" s="490"/>
      <c r="F38" s="484"/>
      <c r="G38" s="485">
        <f t="shared" si="0"/>
        <v>0</v>
      </c>
    </row>
    <row r="39" spans="1:7" ht="30">
      <c r="A39" s="83" t="s">
        <v>189</v>
      </c>
      <c r="B39" s="67" t="s">
        <v>287</v>
      </c>
      <c r="C39" s="66" t="s">
        <v>41</v>
      </c>
      <c r="D39" s="73">
        <v>1</v>
      </c>
      <c r="E39" s="325">
        <f>'[3]09CH'!$AO$49</f>
        <v>0</v>
      </c>
      <c r="F39" s="484"/>
      <c r="G39" s="489">
        <f t="shared" si="0"/>
        <v>-1</v>
      </c>
    </row>
    <row r="40" spans="1:7" ht="16.899999999999999" customHeight="1">
      <c r="A40" s="83" t="s">
        <v>189</v>
      </c>
      <c r="B40" s="482" t="s">
        <v>133</v>
      </c>
      <c r="C40" s="83" t="s">
        <v>53</v>
      </c>
      <c r="D40" s="73"/>
      <c r="E40" s="490"/>
      <c r="F40" s="484"/>
      <c r="G40" s="485">
        <f t="shared" si="0"/>
        <v>0</v>
      </c>
    </row>
    <row r="41" spans="1:7" ht="16.899999999999999" customHeight="1">
      <c r="A41" s="83" t="s">
        <v>189</v>
      </c>
      <c r="B41" s="482" t="s">
        <v>130</v>
      </c>
      <c r="C41" s="83" t="s">
        <v>54</v>
      </c>
      <c r="D41" s="73"/>
      <c r="E41" s="490"/>
      <c r="F41" s="484"/>
      <c r="G41" s="485">
        <f t="shared" si="0"/>
        <v>0</v>
      </c>
    </row>
    <row r="42" spans="1:7" ht="16.899999999999999" customHeight="1">
      <c r="A42" s="83" t="s">
        <v>189</v>
      </c>
      <c r="B42" s="482" t="s">
        <v>127</v>
      </c>
      <c r="C42" s="83" t="s">
        <v>55</v>
      </c>
      <c r="D42" s="73"/>
      <c r="E42" s="490"/>
      <c r="F42" s="484"/>
      <c r="G42" s="485">
        <f t="shared" si="0"/>
        <v>0</v>
      </c>
    </row>
    <row r="43" spans="1:7" ht="16.899999999999999" customHeight="1">
      <c r="A43" s="83" t="s">
        <v>72</v>
      </c>
      <c r="B43" s="482" t="s">
        <v>98</v>
      </c>
      <c r="C43" s="83" t="s">
        <v>59</v>
      </c>
      <c r="D43" s="73">
        <v>6.6</v>
      </c>
      <c r="E43" s="490"/>
      <c r="F43" s="484"/>
      <c r="G43" s="489">
        <f t="shared" si="0"/>
        <v>-6.6</v>
      </c>
    </row>
    <row r="44" spans="1:7" ht="16.899999999999999" customHeight="1">
      <c r="A44" s="83" t="s">
        <v>76</v>
      </c>
      <c r="B44" s="67" t="s">
        <v>103</v>
      </c>
      <c r="C44" s="66" t="s">
        <v>115</v>
      </c>
      <c r="D44" s="73">
        <v>0.13</v>
      </c>
      <c r="E44" s="325">
        <f>'[2]09CH'!$AO$55</f>
        <v>7.0000000000000007E-2</v>
      </c>
      <c r="F44" s="484">
        <f t="shared" si="1"/>
        <v>53.846153846153854</v>
      </c>
      <c r="G44" s="489">
        <f t="shared" si="0"/>
        <v>-0.06</v>
      </c>
    </row>
    <row r="45" spans="1:7" ht="16.899999999999999" customHeight="1">
      <c r="A45" s="83" t="s">
        <v>77</v>
      </c>
      <c r="B45" s="67" t="s">
        <v>290</v>
      </c>
      <c r="C45" s="66" t="s">
        <v>116</v>
      </c>
      <c r="D45" s="73">
        <v>0.3</v>
      </c>
      <c r="E45" s="490"/>
      <c r="F45" s="484">
        <f>E45/D45*100</f>
        <v>0</v>
      </c>
      <c r="G45" s="489">
        <f t="shared" si="0"/>
        <v>-0.3</v>
      </c>
    </row>
    <row r="46" spans="1:7" ht="16.899999999999999" customHeight="1">
      <c r="A46" s="83" t="s">
        <v>78</v>
      </c>
      <c r="B46" s="482" t="s">
        <v>110</v>
      </c>
      <c r="C46" s="83" t="s">
        <v>60</v>
      </c>
      <c r="D46" s="73">
        <v>20.329999999999998</v>
      </c>
      <c r="E46" s="490"/>
      <c r="F46" s="484">
        <f t="shared" si="1"/>
        <v>0</v>
      </c>
      <c r="G46" s="489">
        <f t="shared" si="0"/>
        <v>-20.329999999999998</v>
      </c>
    </row>
    <row r="47" spans="1:7" ht="16.899999999999999" customHeight="1">
      <c r="A47" s="83" t="s">
        <v>84</v>
      </c>
      <c r="B47" s="482" t="s">
        <v>111</v>
      </c>
      <c r="C47" s="83" t="s">
        <v>58</v>
      </c>
      <c r="D47" s="73">
        <v>2.5</v>
      </c>
      <c r="E47" s="325">
        <f>'[2]09CH'!$AO$58</f>
        <v>0.10630000000000001</v>
      </c>
      <c r="F47" s="484">
        <f t="shared" si="1"/>
        <v>4.2520000000000007</v>
      </c>
      <c r="G47" s="489">
        <f t="shared" si="0"/>
        <v>-2.3936999999999999</v>
      </c>
    </row>
    <row r="48" spans="1:7" ht="16.899999999999999" customHeight="1">
      <c r="A48" s="83" t="s">
        <v>85</v>
      </c>
      <c r="B48" s="67" t="s">
        <v>99</v>
      </c>
      <c r="C48" s="66" t="s">
        <v>25</v>
      </c>
      <c r="D48" s="73">
        <v>0.16</v>
      </c>
      <c r="E48" s="490"/>
      <c r="F48" s="484">
        <f t="shared" si="1"/>
        <v>0</v>
      </c>
      <c r="G48" s="489">
        <f t="shared" si="0"/>
        <v>-0.16</v>
      </c>
    </row>
    <row r="49" spans="1:7" ht="16.899999999999999" customHeight="1">
      <c r="A49" s="83" t="s">
        <v>86</v>
      </c>
      <c r="B49" s="67" t="s">
        <v>100</v>
      </c>
      <c r="C49" s="66" t="s">
        <v>101</v>
      </c>
      <c r="D49" s="73"/>
      <c r="E49" s="490"/>
      <c r="F49" s="484"/>
      <c r="G49" s="485">
        <f t="shared" si="0"/>
        <v>0</v>
      </c>
    </row>
    <row r="50" spans="1:7" ht="16.899999999999999" customHeight="1">
      <c r="A50" s="83" t="s">
        <v>104</v>
      </c>
      <c r="B50" s="67" t="s">
        <v>112</v>
      </c>
      <c r="C50" s="66" t="s">
        <v>113</v>
      </c>
      <c r="D50" s="73"/>
      <c r="E50" s="490"/>
      <c r="F50" s="484"/>
      <c r="G50" s="485">
        <f t="shared" si="0"/>
        <v>0</v>
      </c>
    </row>
    <row r="51" spans="1:7" ht="16.899999999999999" customHeight="1">
      <c r="A51" s="83" t="s">
        <v>105</v>
      </c>
      <c r="B51" s="67" t="s">
        <v>117</v>
      </c>
      <c r="C51" s="66" t="s">
        <v>40</v>
      </c>
      <c r="D51" s="73"/>
      <c r="E51" s="490"/>
      <c r="F51" s="484"/>
      <c r="G51" s="485">
        <f t="shared" si="0"/>
        <v>0</v>
      </c>
    </row>
    <row r="52" spans="1:7" ht="16.899999999999999" customHeight="1">
      <c r="A52" s="83" t="s">
        <v>106</v>
      </c>
      <c r="B52" s="67" t="s">
        <v>118</v>
      </c>
      <c r="C52" s="66" t="s">
        <v>43</v>
      </c>
      <c r="D52" s="73"/>
      <c r="E52" s="490"/>
      <c r="F52" s="484"/>
      <c r="G52" s="485">
        <f t="shared" si="0"/>
        <v>0</v>
      </c>
    </row>
    <row r="53" spans="1:7" ht="16.899999999999999" customHeight="1">
      <c r="A53" s="320" t="s">
        <v>107</v>
      </c>
      <c r="B53" s="67" t="s">
        <v>79</v>
      </c>
      <c r="C53" s="66" t="s">
        <v>42</v>
      </c>
      <c r="D53" s="73"/>
      <c r="E53" s="490"/>
      <c r="F53" s="484"/>
      <c r="G53" s="485">
        <f t="shared" si="0"/>
        <v>0</v>
      </c>
    </row>
    <row r="54" spans="1:7" ht="16.899999999999999" customHeight="1">
      <c r="A54" s="83" t="s">
        <v>108</v>
      </c>
      <c r="B54" s="67" t="s">
        <v>119</v>
      </c>
      <c r="C54" s="66" t="s">
        <v>56</v>
      </c>
      <c r="D54" s="73"/>
      <c r="E54" s="490"/>
      <c r="F54" s="484"/>
      <c r="G54" s="485">
        <f t="shared" si="0"/>
        <v>0</v>
      </c>
    </row>
    <row r="55" spans="1:7" ht="14.25">
      <c r="B55" s="494"/>
    </row>
  </sheetData>
  <mergeCells count="8">
    <mergeCell ref="A1:D1"/>
    <mergeCell ref="A2:G2"/>
    <mergeCell ref="A3:G3"/>
    <mergeCell ref="A4:A5"/>
    <mergeCell ref="B4:B5"/>
    <mergeCell ref="C4:C5"/>
    <mergeCell ref="D4:D5"/>
    <mergeCell ref="E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15"/>
  <sheetViews>
    <sheetView workbookViewId="0">
      <selection activeCell="A6" sqref="A6:XFD14"/>
    </sheetView>
  </sheetViews>
  <sheetFormatPr defaultColWidth="9" defaultRowHeight="18.75"/>
  <cols>
    <col min="1" max="1" width="7.625" style="47" customWidth="1"/>
    <col min="2" max="2" width="16.125" style="47" customWidth="1"/>
    <col min="3" max="3" width="58.5" style="47" customWidth="1"/>
    <col min="4" max="16384" width="9" style="48"/>
  </cols>
  <sheetData>
    <row r="1" spans="1:3" ht="21.75" customHeight="1">
      <c r="A1" s="532" t="s">
        <v>205</v>
      </c>
      <c r="B1" s="532"/>
    </row>
    <row r="2" spans="1:3" ht="27.6" customHeight="1">
      <c r="A2" s="533" t="s">
        <v>1227</v>
      </c>
      <c r="B2" s="533"/>
      <c r="C2" s="533"/>
    </row>
    <row r="3" spans="1:3" ht="21.75" customHeight="1">
      <c r="A3" s="533" t="s">
        <v>217</v>
      </c>
      <c r="B3" s="533"/>
      <c r="C3" s="533"/>
    </row>
    <row r="4" spans="1:3" ht="11.45" customHeight="1"/>
    <row r="5" spans="1:3" ht="41.25" customHeight="1">
      <c r="A5" s="49" t="s">
        <v>1</v>
      </c>
      <c r="B5" s="49" t="s">
        <v>190</v>
      </c>
      <c r="C5" s="49" t="s">
        <v>191</v>
      </c>
    </row>
    <row r="6" spans="1:3" ht="48.75" customHeight="1">
      <c r="A6" s="50">
        <v>1</v>
      </c>
      <c r="B6" s="51" t="s">
        <v>192</v>
      </c>
      <c r="C6" s="51" t="s">
        <v>1228</v>
      </c>
    </row>
    <row r="7" spans="1:3" ht="48.75" customHeight="1">
      <c r="A7" s="50">
        <v>2</v>
      </c>
      <c r="B7" s="51" t="s">
        <v>193</v>
      </c>
      <c r="C7" s="51" t="s">
        <v>1229</v>
      </c>
    </row>
    <row r="8" spans="1:3" ht="48.75" customHeight="1">
      <c r="A8" s="50">
        <v>3</v>
      </c>
      <c r="B8" s="51" t="s">
        <v>194</v>
      </c>
      <c r="C8" s="51" t="s">
        <v>1230</v>
      </c>
    </row>
    <row r="9" spans="1:3" ht="48.75" customHeight="1">
      <c r="A9" s="50">
        <v>4</v>
      </c>
      <c r="B9" s="51" t="s">
        <v>195</v>
      </c>
      <c r="C9" s="51" t="s">
        <v>1232</v>
      </c>
    </row>
    <row r="10" spans="1:3" ht="63.75" customHeight="1">
      <c r="A10" s="50">
        <v>5</v>
      </c>
      <c r="B10" s="51" t="s">
        <v>196</v>
      </c>
      <c r="C10" s="51" t="s">
        <v>1231</v>
      </c>
    </row>
    <row r="11" spans="1:3" ht="51.75" customHeight="1">
      <c r="A11" s="50">
        <v>6</v>
      </c>
      <c r="B11" s="51" t="s">
        <v>197</v>
      </c>
      <c r="C11" s="51" t="s">
        <v>1233</v>
      </c>
    </row>
    <row r="12" spans="1:3" ht="48.75" customHeight="1">
      <c r="A12" s="50">
        <v>7</v>
      </c>
      <c r="B12" s="51" t="s">
        <v>204</v>
      </c>
      <c r="C12" s="51" t="s">
        <v>1234</v>
      </c>
    </row>
    <row r="13" spans="1:3" ht="48.75" customHeight="1">
      <c r="A13" s="50">
        <v>8</v>
      </c>
      <c r="B13" s="51" t="s">
        <v>198</v>
      </c>
      <c r="C13" s="51" t="s">
        <v>297</v>
      </c>
    </row>
    <row r="14" spans="1:3" ht="48.75" customHeight="1">
      <c r="A14" s="50">
        <v>9</v>
      </c>
      <c r="B14" s="51" t="s">
        <v>199</v>
      </c>
      <c r="C14" s="51" t="s">
        <v>1235</v>
      </c>
    </row>
    <row r="15" spans="1:3" ht="35.25" hidden="1" customHeight="1">
      <c r="A15" s="50">
        <v>9</v>
      </c>
      <c r="B15" s="51" t="s">
        <v>199</v>
      </c>
      <c r="C15" s="51" t="s">
        <v>207</v>
      </c>
    </row>
  </sheetData>
  <mergeCells count="3">
    <mergeCell ref="A1:B1"/>
    <mergeCell ref="A2:C2"/>
    <mergeCell ref="A3:C3"/>
  </mergeCells>
  <printOptions horizontalCentered="1"/>
  <pageMargins left="0.51181102362204722"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18"/>
  <sheetViews>
    <sheetView topLeftCell="A3" workbookViewId="0">
      <selection activeCell="A3" sqref="A3:B18"/>
    </sheetView>
  </sheetViews>
  <sheetFormatPr defaultColWidth="9" defaultRowHeight="18.75"/>
  <cols>
    <col min="1" max="1" width="7.625" style="47" customWidth="1"/>
    <col min="2" max="2" width="71.375" style="47" customWidth="1"/>
    <col min="3" max="16384" width="9" style="48"/>
  </cols>
  <sheetData>
    <row r="1" spans="1:2">
      <c r="A1" s="511"/>
    </row>
    <row r="2" spans="1:2" ht="54.6" customHeight="1">
      <c r="A2" s="534" t="s">
        <v>1209</v>
      </c>
      <c r="B2" s="534"/>
    </row>
    <row r="3" spans="1:2" s="513" customFormat="1" ht="15.75">
      <c r="A3" s="512" t="s">
        <v>1</v>
      </c>
      <c r="B3" s="512" t="s">
        <v>1210</v>
      </c>
    </row>
    <row r="4" spans="1:2">
      <c r="A4" s="50">
        <v>1</v>
      </c>
      <c r="B4" s="51" t="s">
        <v>1211</v>
      </c>
    </row>
    <row r="5" spans="1:2" ht="37.5">
      <c r="A5" s="50">
        <v>2</v>
      </c>
      <c r="B5" s="51" t="s">
        <v>1212</v>
      </c>
    </row>
    <row r="6" spans="1:2">
      <c r="A6" s="50">
        <v>3</v>
      </c>
      <c r="B6" s="51" t="s">
        <v>1213</v>
      </c>
    </row>
    <row r="7" spans="1:2">
      <c r="A7" s="50">
        <v>4</v>
      </c>
      <c r="B7" s="51" t="s">
        <v>1214</v>
      </c>
    </row>
    <row r="8" spans="1:2" ht="37.5">
      <c r="A8" s="50">
        <v>5</v>
      </c>
      <c r="B8" s="51" t="s">
        <v>1215</v>
      </c>
    </row>
    <row r="9" spans="1:2">
      <c r="A9" s="50">
        <v>6</v>
      </c>
      <c r="B9" s="51" t="s">
        <v>1216</v>
      </c>
    </row>
    <row r="10" spans="1:2">
      <c r="A10" s="50">
        <v>7</v>
      </c>
      <c r="B10" s="51" t="s">
        <v>1217</v>
      </c>
    </row>
    <row r="11" spans="1:2">
      <c r="A11" s="50">
        <v>8</v>
      </c>
      <c r="B11" s="51" t="s">
        <v>1218</v>
      </c>
    </row>
    <row r="12" spans="1:2">
      <c r="A12" s="50">
        <v>9</v>
      </c>
      <c r="B12" s="51" t="s">
        <v>1219</v>
      </c>
    </row>
    <row r="13" spans="1:2">
      <c r="A13" s="50">
        <v>10</v>
      </c>
      <c r="B13" s="51" t="s">
        <v>1220</v>
      </c>
    </row>
    <row r="14" spans="1:2">
      <c r="A14" s="50">
        <v>11</v>
      </c>
      <c r="B14" s="51" t="s">
        <v>1221</v>
      </c>
    </row>
    <row r="15" spans="1:2">
      <c r="A15" s="50">
        <v>12</v>
      </c>
      <c r="B15" s="51" t="s">
        <v>1222</v>
      </c>
    </row>
    <row r="16" spans="1:2">
      <c r="A16" s="50">
        <v>13</v>
      </c>
      <c r="B16" s="51" t="s">
        <v>1223</v>
      </c>
    </row>
    <row r="17" spans="1:2">
      <c r="A17" s="50">
        <v>14</v>
      </c>
      <c r="B17" s="51" t="s">
        <v>1224</v>
      </c>
    </row>
    <row r="18" spans="1:2">
      <c r="A18" s="50">
        <v>15</v>
      </c>
      <c r="B18" s="51" t="s">
        <v>1225</v>
      </c>
    </row>
  </sheetData>
  <mergeCells count="1">
    <mergeCell ref="A2: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U66"/>
  <sheetViews>
    <sheetView view="pageBreakPreview" zoomScale="70" zoomScaleNormal="70" zoomScaleSheetLayoutView="70" workbookViewId="0">
      <pane xSplit="4" ySplit="6" topLeftCell="E7" activePane="bottomRight" state="frozen"/>
      <selection activeCell="AY84" sqref="AY84"/>
      <selection pane="topRight" activeCell="AY84" sqref="AY84"/>
      <selection pane="bottomLeft" activeCell="AY84" sqref="AY84"/>
      <selection pane="bottomRight" activeCell="G10" sqref="G10"/>
    </sheetView>
  </sheetViews>
  <sheetFormatPr defaultColWidth="9" defaultRowHeight="15"/>
  <cols>
    <col min="1" max="1" width="8.25" style="31" customWidth="1"/>
    <col min="2" max="2" width="61.125" style="31" customWidth="1"/>
    <col min="3" max="3" width="10.875" style="31" customWidth="1"/>
    <col min="4" max="4" width="18.125" style="31" customWidth="1"/>
    <col min="5" max="17" width="13" style="31" customWidth="1"/>
    <col min="18" max="21" width="9" style="89"/>
    <col min="22" max="16384" width="9" style="31"/>
  </cols>
  <sheetData>
    <row r="1" spans="1:21" s="17" customFormat="1" ht="18.75" customHeight="1">
      <c r="A1" s="42" t="s">
        <v>148</v>
      </c>
      <c r="B1" s="256"/>
      <c r="C1" s="42"/>
      <c r="D1" s="231"/>
      <c r="E1" s="231"/>
      <c r="F1" s="231"/>
      <c r="G1" s="231"/>
      <c r="H1" s="231"/>
      <c r="I1" s="231"/>
      <c r="J1" s="231"/>
      <c r="K1" s="231"/>
      <c r="L1" s="231"/>
      <c r="M1" s="231"/>
      <c r="N1" s="231"/>
      <c r="O1" s="231"/>
      <c r="P1" s="231"/>
      <c r="Q1" s="231"/>
      <c r="R1" s="87"/>
      <c r="S1" s="87"/>
      <c r="T1" s="87"/>
      <c r="U1" s="87"/>
    </row>
    <row r="2" spans="1:21" s="17" customFormat="1" ht="21" customHeight="1">
      <c r="A2" s="535" t="s">
        <v>1236</v>
      </c>
      <c r="B2" s="535"/>
      <c r="C2" s="535"/>
      <c r="D2" s="535"/>
      <c r="E2" s="535"/>
      <c r="F2" s="535"/>
      <c r="G2" s="535"/>
      <c r="H2" s="535"/>
      <c r="I2" s="535"/>
      <c r="J2" s="535"/>
      <c r="K2" s="535"/>
      <c r="L2" s="535"/>
      <c r="M2" s="535"/>
      <c r="N2" s="535"/>
      <c r="O2" s="535"/>
      <c r="P2" s="535"/>
      <c r="Q2" s="535"/>
      <c r="R2" s="87"/>
      <c r="S2" s="87"/>
      <c r="T2" s="87"/>
      <c r="U2" s="87"/>
    </row>
    <row r="3" spans="1:21" s="18" customFormat="1" ht="21" customHeight="1">
      <c r="A3" s="538" t="s">
        <v>217</v>
      </c>
      <c r="B3" s="538"/>
      <c r="C3" s="538"/>
      <c r="D3" s="538"/>
      <c r="E3" s="538"/>
      <c r="F3" s="538"/>
      <c r="G3" s="538"/>
      <c r="H3" s="538"/>
      <c r="I3" s="538"/>
      <c r="J3" s="538"/>
      <c r="K3" s="538"/>
      <c r="L3" s="538"/>
      <c r="M3" s="538"/>
      <c r="N3" s="538"/>
      <c r="O3" s="538"/>
      <c r="P3" s="538"/>
      <c r="Q3" s="538"/>
      <c r="R3" s="88"/>
      <c r="S3" s="88"/>
      <c r="T3" s="88"/>
      <c r="U3" s="88"/>
    </row>
    <row r="4" spans="1:21" s="515" customFormat="1" ht="20.25" customHeight="1">
      <c r="A4" s="241"/>
      <c r="B4" s="241"/>
      <c r="C4" s="241"/>
      <c r="D4" s="241"/>
      <c r="E4" s="241"/>
      <c r="F4" s="241"/>
      <c r="G4" s="241"/>
      <c r="H4" s="241"/>
      <c r="I4" s="241"/>
      <c r="J4" s="241"/>
      <c r="K4" s="241"/>
      <c r="L4" s="241"/>
      <c r="M4" s="241"/>
      <c r="N4" s="241"/>
      <c r="O4" s="540" t="s">
        <v>312</v>
      </c>
      <c r="P4" s="540"/>
      <c r="Q4" s="540"/>
      <c r="R4" s="242"/>
      <c r="S4" s="242"/>
      <c r="T4" s="242"/>
      <c r="U4" s="242"/>
    </row>
    <row r="5" spans="1:21" s="18" customFormat="1" ht="21" customHeight="1">
      <c r="A5" s="536" t="s">
        <v>1</v>
      </c>
      <c r="B5" s="536" t="s">
        <v>203</v>
      </c>
      <c r="C5" s="536" t="s">
        <v>181</v>
      </c>
      <c r="D5" s="537" t="s">
        <v>298</v>
      </c>
      <c r="E5" s="539" t="s">
        <v>147</v>
      </c>
      <c r="F5" s="539"/>
      <c r="G5" s="539"/>
      <c r="H5" s="539"/>
      <c r="I5" s="539"/>
      <c r="J5" s="539"/>
      <c r="K5" s="539"/>
      <c r="L5" s="539"/>
      <c r="M5" s="539"/>
      <c r="N5" s="539"/>
      <c r="O5" s="539"/>
      <c r="P5" s="539"/>
      <c r="Q5" s="539"/>
      <c r="R5" s="88"/>
      <c r="S5" s="88"/>
      <c r="T5" s="88"/>
      <c r="U5" s="88"/>
    </row>
    <row r="6" spans="1:21" s="18" customFormat="1" ht="45.6" customHeight="1">
      <c r="A6" s="536"/>
      <c r="B6" s="536"/>
      <c r="C6" s="536"/>
      <c r="D6" s="537"/>
      <c r="E6" s="207" t="s">
        <v>299</v>
      </c>
      <c r="F6" s="207" t="s">
        <v>300</v>
      </c>
      <c r="G6" s="207" t="s">
        <v>301</v>
      </c>
      <c r="H6" s="207" t="s">
        <v>302</v>
      </c>
      <c r="I6" s="207" t="s">
        <v>303</v>
      </c>
      <c r="J6" s="207" t="s">
        <v>304</v>
      </c>
      <c r="K6" s="207" t="s">
        <v>212</v>
      </c>
      <c r="L6" s="207" t="s">
        <v>305</v>
      </c>
      <c r="M6" s="207" t="s">
        <v>306</v>
      </c>
      <c r="N6" s="207" t="s">
        <v>307</v>
      </c>
      <c r="O6" s="207" t="s">
        <v>308</v>
      </c>
      <c r="P6" s="207" t="s">
        <v>309</v>
      </c>
      <c r="Q6" s="207" t="s">
        <v>310</v>
      </c>
      <c r="R6" s="88"/>
      <c r="S6" s="88"/>
      <c r="T6" s="88"/>
      <c r="U6" s="88"/>
    </row>
    <row r="7" spans="1:21" s="205" customFormat="1" ht="18.600000000000001" customHeight="1">
      <c r="A7" s="203" t="s">
        <v>242</v>
      </c>
      <c r="B7" s="203" t="s">
        <v>243</v>
      </c>
      <c r="C7" s="203" t="s">
        <v>244</v>
      </c>
      <c r="D7" s="204" t="s">
        <v>258</v>
      </c>
      <c r="E7" s="204" t="s">
        <v>245</v>
      </c>
      <c r="F7" s="204" t="s">
        <v>246</v>
      </c>
      <c r="G7" s="204" t="s">
        <v>247</v>
      </c>
      <c r="H7" s="204" t="s">
        <v>248</v>
      </c>
      <c r="I7" s="204" t="s">
        <v>249</v>
      </c>
      <c r="J7" s="204" t="s">
        <v>250</v>
      </c>
      <c r="K7" s="204" t="s">
        <v>251</v>
      </c>
      <c r="L7" s="204" t="s">
        <v>252</v>
      </c>
      <c r="M7" s="204" t="s">
        <v>253</v>
      </c>
      <c r="N7" s="204" t="s">
        <v>254</v>
      </c>
      <c r="O7" s="204" t="s">
        <v>255</v>
      </c>
      <c r="P7" s="204" t="s">
        <v>256</v>
      </c>
      <c r="Q7" s="204" t="s">
        <v>257</v>
      </c>
      <c r="R7" s="206"/>
      <c r="S7" s="206"/>
      <c r="T7" s="206"/>
      <c r="U7" s="206"/>
    </row>
    <row r="8" spans="1:21" s="18" customFormat="1" ht="19.5" customHeight="1">
      <c r="A8" s="514"/>
      <c r="B8" s="228" t="s">
        <v>185</v>
      </c>
      <c r="C8" s="514"/>
      <c r="D8" s="208">
        <v>85606.547999999995</v>
      </c>
      <c r="E8" s="208">
        <v>7006.0780000000004</v>
      </c>
      <c r="F8" s="208">
        <v>4829.0300000000007</v>
      </c>
      <c r="G8" s="208">
        <v>4256.55</v>
      </c>
      <c r="H8" s="208">
        <v>7321.0999999999995</v>
      </c>
      <c r="I8" s="208">
        <v>8024.73</v>
      </c>
      <c r="J8" s="208">
        <v>4691.3599999999997</v>
      </c>
      <c r="K8" s="208">
        <v>14696.269999999999</v>
      </c>
      <c r="L8" s="208">
        <v>2602.4499999999998</v>
      </c>
      <c r="M8" s="208">
        <v>4456.03</v>
      </c>
      <c r="N8" s="208">
        <v>7119.5999999999985</v>
      </c>
      <c r="O8" s="208">
        <v>9087.83</v>
      </c>
      <c r="P8" s="208">
        <v>7783.0599999999995</v>
      </c>
      <c r="Q8" s="208">
        <v>3732.46</v>
      </c>
      <c r="R8" s="88"/>
      <c r="S8" s="88"/>
      <c r="T8" s="88"/>
      <c r="U8" s="88"/>
    </row>
    <row r="9" spans="1:21" s="239" customFormat="1" ht="19.5" customHeight="1">
      <c r="A9" s="286">
        <v>1</v>
      </c>
      <c r="B9" s="287" t="s">
        <v>3</v>
      </c>
      <c r="C9" s="286" t="s">
        <v>4</v>
      </c>
      <c r="D9" s="233">
        <v>66837.646500000003</v>
      </c>
      <c r="E9" s="233">
        <v>6009.1185000000005</v>
      </c>
      <c r="F9" s="233">
        <v>4197.5400000000009</v>
      </c>
      <c r="G9" s="233">
        <v>3684.19</v>
      </c>
      <c r="H9" s="233">
        <v>5009.2699999999995</v>
      </c>
      <c r="I9" s="233">
        <v>6007.4329999999991</v>
      </c>
      <c r="J9" s="233">
        <v>3440.49</v>
      </c>
      <c r="K9" s="233">
        <v>11196.919999999998</v>
      </c>
      <c r="L9" s="233">
        <v>2501.7399999999998</v>
      </c>
      <c r="M9" s="233">
        <v>3501.18</v>
      </c>
      <c r="N9" s="233">
        <v>4726.4899999999989</v>
      </c>
      <c r="O9" s="233">
        <v>7480.27</v>
      </c>
      <c r="P9" s="233">
        <v>6725.7749999999996</v>
      </c>
      <c r="Q9" s="233">
        <v>2357.23</v>
      </c>
      <c r="R9" s="240"/>
      <c r="S9" s="240"/>
      <c r="T9" s="240"/>
      <c r="U9" s="240"/>
    </row>
    <row r="10" spans="1:21" s="80" customFormat="1" ht="19.5" customHeight="1">
      <c r="A10" s="514"/>
      <c r="B10" s="209" t="s">
        <v>238</v>
      </c>
      <c r="C10" s="514"/>
      <c r="D10" s="229"/>
      <c r="E10" s="229"/>
      <c r="F10" s="229"/>
      <c r="G10" s="229"/>
      <c r="H10" s="229"/>
      <c r="I10" s="229"/>
      <c r="J10" s="229"/>
      <c r="K10" s="229"/>
      <c r="L10" s="229"/>
      <c r="M10" s="229"/>
      <c r="N10" s="229"/>
      <c r="O10" s="229"/>
      <c r="P10" s="229"/>
      <c r="Q10" s="229"/>
      <c r="R10" s="210"/>
      <c r="S10" s="210"/>
      <c r="T10" s="210"/>
      <c r="U10" s="210"/>
    </row>
    <row r="11" spans="1:21" s="80" customFormat="1" ht="19.5" customHeight="1">
      <c r="A11" s="211" t="s">
        <v>6</v>
      </c>
      <c r="B11" s="212" t="s">
        <v>87</v>
      </c>
      <c r="C11" s="211" t="s">
        <v>5</v>
      </c>
      <c r="D11" s="229">
        <v>3699.2249999999999</v>
      </c>
      <c r="E11" s="229">
        <v>362.06479999999999</v>
      </c>
      <c r="F11" s="229">
        <v>344.18</v>
      </c>
      <c r="G11" s="229">
        <v>383.04809999999998</v>
      </c>
      <c r="H11" s="229">
        <v>563.20000000000005</v>
      </c>
      <c r="I11" s="229">
        <v>195.68</v>
      </c>
      <c r="J11" s="229">
        <v>145.06</v>
      </c>
      <c r="K11" s="229">
        <v>431.45000000000005</v>
      </c>
      <c r="L11" s="229">
        <v>74.069999999999993</v>
      </c>
      <c r="M11" s="229">
        <v>226.32</v>
      </c>
      <c r="N11" s="229">
        <v>37.879999999999995</v>
      </c>
      <c r="O11" s="229">
        <v>453.67130000000003</v>
      </c>
      <c r="P11" s="229">
        <v>284.04079999999999</v>
      </c>
      <c r="Q11" s="229">
        <v>198.56</v>
      </c>
      <c r="R11" s="210"/>
      <c r="S11" s="210"/>
      <c r="T11" s="210"/>
      <c r="U11" s="210"/>
    </row>
    <row r="12" spans="1:21" s="214" customFormat="1" ht="19.5" customHeight="1">
      <c r="A12" s="213"/>
      <c r="B12" s="209" t="s">
        <v>239</v>
      </c>
      <c r="C12" s="213" t="s">
        <v>7</v>
      </c>
      <c r="D12" s="232">
        <v>719.80000000000007</v>
      </c>
      <c r="E12" s="232">
        <v>84.39</v>
      </c>
      <c r="F12" s="232">
        <v>55.92</v>
      </c>
      <c r="G12" s="232">
        <v>28.53</v>
      </c>
      <c r="H12" s="232">
        <v>9.11</v>
      </c>
      <c r="I12" s="232">
        <v>74.66</v>
      </c>
      <c r="J12" s="232">
        <v>48.3</v>
      </c>
      <c r="K12" s="232">
        <v>70.989999999999995</v>
      </c>
      <c r="L12" s="232">
        <v>0</v>
      </c>
      <c r="M12" s="232">
        <v>70.36</v>
      </c>
      <c r="N12" s="232">
        <v>11.79</v>
      </c>
      <c r="O12" s="232">
        <v>37.26</v>
      </c>
      <c r="P12" s="232">
        <v>172.16</v>
      </c>
      <c r="Q12" s="232">
        <v>56.33</v>
      </c>
      <c r="R12" s="215"/>
      <c r="S12" s="215"/>
      <c r="T12" s="215"/>
      <c r="U12" s="215"/>
    </row>
    <row r="13" spans="1:21" s="80" customFormat="1" ht="19.5" hidden="1" customHeight="1">
      <c r="A13" s="213"/>
      <c r="B13" s="209" t="s">
        <v>139</v>
      </c>
      <c r="C13" s="213" t="s">
        <v>8</v>
      </c>
      <c r="D13" s="229">
        <v>2978.8050000000003</v>
      </c>
      <c r="E13" s="229">
        <v>277.6748</v>
      </c>
      <c r="F13" s="229">
        <v>288.26</v>
      </c>
      <c r="G13" s="229">
        <v>354.5181</v>
      </c>
      <c r="H13" s="229">
        <v>553.52</v>
      </c>
      <c r="I13" s="229">
        <v>121.02</v>
      </c>
      <c r="J13" s="229">
        <v>96.76</v>
      </c>
      <c r="K13" s="229">
        <v>360.41</v>
      </c>
      <c r="L13" s="229">
        <v>74.069999999999993</v>
      </c>
      <c r="M13" s="229">
        <v>155.96</v>
      </c>
      <c r="N13" s="229">
        <v>26.09</v>
      </c>
      <c r="O13" s="229">
        <v>416.41130000000004</v>
      </c>
      <c r="P13" s="229">
        <v>111.88079999999999</v>
      </c>
      <c r="Q13" s="229">
        <v>142.23000000000002</v>
      </c>
      <c r="R13" s="210"/>
      <c r="S13" s="210"/>
      <c r="T13" s="210"/>
      <c r="U13" s="210"/>
    </row>
    <row r="14" spans="1:21" s="80" customFormat="1" ht="19.5" hidden="1" customHeight="1">
      <c r="A14" s="213"/>
      <c r="B14" s="209" t="s">
        <v>140</v>
      </c>
      <c r="C14" s="213" t="s">
        <v>10</v>
      </c>
      <c r="D14" s="229">
        <v>0.62</v>
      </c>
      <c r="E14" s="229">
        <v>0</v>
      </c>
      <c r="F14" s="229">
        <v>0</v>
      </c>
      <c r="G14" s="229">
        <v>0</v>
      </c>
      <c r="H14" s="229">
        <v>0.56999999999999995</v>
      </c>
      <c r="I14" s="229">
        <v>0</v>
      </c>
      <c r="J14" s="229">
        <v>0</v>
      </c>
      <c r="K14" s="229">
        <v>0.05</v>
      </c>
      <c r="L14" s="229">
        <v>0</v>
      </c>
      <c r="M14" s="229">
        <v>0</v>
      </c>
      <c r="N14" s="229">
        <v>0</v>
      </c>
      <c r="O14" s="229">
        <v>0</v>
      </c>
      <c r="P14" s="229">
        <v>0</v>
      </c>
      <c r="Q14" s="229">
        <v>0</v>
      </c>
      <c r="R14" s="210"/>
      <c r="S14" s="210"/>
      <c r="T14" s="210"/>
      <c r="U14" s="210"/>
    </row>
    <row r="15" spans="1:21" s="80" customFormat="1" ht="19.5" customHeight="1">
      <c r="A15" s="211" t="s">
        <v>9</v>
      </c>
      <c r="B15" s="212" t="s">
        <v>91</v>
      </c>
      <c r="C15" s="211" t="s">
        <v>12</v>
      </c>
      <c r="D15" s="229">
        <v>7564.5656999999992</v>
      </c>
      <c r="E15" s="229">
        <v>943.3537</v>
      </c>
      <c r="F15" s="229">
        <v>1171.8000000000002</v>
      </c>
      <c r="G15" s="229">
        <v>677.74599999999998</v>
      </c>
      <c r="H15" s="229">
        <v>548.04</v>
      </c>
      <c r="I15" s="229">
        <v>180.85499999999999</v>
      </c>
      <c r="J15" s="229">
        <v>349.73</v>
      </c>
      <c r="K15" s="229">
        <v>918.63</v>
      </c>
      <c r="L15" s="229">
        <v>411.62</v>
      </c>
      <c r="M15" s="229">
        <v>221.92</v>
      </c>
      <c r="N15" s="229">
        <v>319.14999999999998</v>
      </c>
      <c r="O15" s="229">
        <v>1317.3880000000001</v>
      </c>
      <c r="P15" s="229">
        <v>296.01299999999998</v>
      </c>
      <c r="Q15" s="229">
        <v>208.32000000000002</v>
      </c>
      <c r="R15" s="210"/>
      <c r="S15" s="210"/>
      <c r="T15" s="210"/>
      <c r="U15" s="210"/>
    </row>
    <row r="16" spans="1:21" s="214" customFormat="1" ht="19.5" customHeight="1">
      <c r="A16" s="211" t="s">
        <v>11</v>
      </c>
      <c r="B16" s="212" t="s">
        <v>61</v>
      </c>
      <c r="C16" s="211" t="s">
        <v>14</v>
      </c>
      <c r="D16" s="229">
        <v>1342.1318000000001</v>
      </c>
      <c r="E16" s="229">
        <v>80.28</v>
      </c>
      <c r="F16" s="229">
        <v>146.83000000000001</v>
      </c>
      <c r="G16" s="229">
        <v>78.427899999999994</v>
      </c>
      <c r="H16" s="229">
        <v>193.9</v>
      </c>
      <c r="I16" s="229">
        <v>41.42</v>
      </c>
      <c r="J16" s="229">
        <v>128.94</v>
      </c>
      <c r="K16" s="229">
        <v>67.11</v>
      </c>
      <c r="L16" s="229">
        <v>26.69</v>
      </c>
      <c r="M16" s="229">
        <v>76.209999999999994</v>
      </c>
      <c r="N16" s="229">
        <v>88.360000000000014</v>
      </c>
      <c r="O16" s="229">
        <v>64.486699999999999</v>
      </c>
      <c r="P16" s="229">
        <v>306.38719999999995</v>
      </c>
      <c r="Q16" s="229">
        <v>43.09</v>
      </c>
      <c r="R16" s="215"/>
      <c r="S16" s="215"/>
      <c r="T16" s="215"/>
      <c r="U16" s="215"/>
    </row>
    <row r="17" spans="1:21" s="214" customFormat="1" ht="19.5" customHeight="1">
      <c r="A17" s="211" t="s">
        <v>13</v>
      </c>
      <c r="B17" s="212" t="s">
        <v>62</v>
      </c>
      <c r="C17" s="211" t="s">
        <v>16</v>
      </c>
      <c r="D17" s="229">
        <v>17806.600000000002</v>
      </c>
      <c r="E17" s="229">
        <v>1649.15</v>
      </c>
      <c r="F17" s="229">
        <v>591.35</v>
      </c>
      <c r="G17" s="229">
        <v>269.3</v>
      </c>
      <c r="H17" s="229">
        <v>1707.23</v>
      </c>
      <c r="I17" s="229">
        <v>1341.96</v>
      </c>
      <c r="J17" s="229">
        <v>179.8</v>
      </c>
      <c r="K17" s="229">
        <v>2490.17</v>
      </c>
      <c r="L17" s="229">
        <v>1556.78</v>
      </c>
      <c r="M17" s="229">
        <v>1699.17</v>
      </c>
      <c r="N17" s="229">
        <v>1617.85</v>
      </c>
      <c r="O17" s="229">
        <v>1961.37</v>
      </c>
      <c r="P17" s="229">
        <v>2217.15</v>
      </c>
      <c r="Q17" s="229">
        <v>525.32000000000005</v>
      </c>
      <c r="R17" s="215"/>
      <c r="S17" s="215"/>
      <c r="T17" s="215"/>
      <c r="U17" s="215"/>
    </row>
    <row r="18" spans="1:21" s="80" customFormat="1" ht="19.5" customHeight="1">
      <c r="A18" s="211" t="s">
        <v>15</v>
      </c>
      <c r="B18" s="212" t="s">
        <v>63</v>
      </c>
      <c r="C18" s="211" t="s">
        <v>17</v>
      </c>
      <c r="D18" s="229">
        <v>10771.57</v>
      </c>
      <c r="E18" s="229">
        <v>0</v>
      </c>
      <c r="F18" s="229">
        <v>0</v>
      </c>
      <c r="G18" s="229">
        <v>0</v>
      </c>
      <c r="H18" s="229">
        <v>0</v>
      </c>
      <c r="I18" s="229">
        <v>2566.1</v>
      </c>
      <c r="J18" s="229">
        <v>1426.08</v>
      </c>
      <c r="K18" s="229">
        <v>4297.17</v>
      </c>
      <c r="L18" s="229">
        <v>0</v>
      </c>
      <c r="M18" s="229">
        <v>0</v>
      </c>
      <c r="N18" s="229">
        <v>2482.2199999999998</v>
      </c>
      <c r="O18" s="229">
        <v>0</v>
      </c>
      <c r="P18" s="229">
        <v>0</v>
      </c>
      <c r="Q18" s="229">
        <v>0</v>
      </c>
      <c r="R18" s="210"/>
      <c r="S18" s="210"/>
      <c r="T18" s="210"/>
      <c r="U18" s="210"/>
    </row>
    <row r="19" spans="1:21" s="80" customFormat="1" ht="19.5" customHeight="1">
      <c r="A19" s="211" t="s">
        <v>65</v>
      </c>
      <c r="B19" s="212" t="s">
        <v>64</v>
      </c>
      <c r="C19" s="211" t="s">
        <v>18</v>
      </c>
      <c r="D19" s="229">
        <v>25505.594000000005</v>
      </c>
      <c r="E19" s="229">
        <v>2944.3500000000004</v>
      </c>
      <c r="F19" s="229">
        <v>1937.13</v>
      </c>
      <c r="G19" s="229">
        <v>2269.5280000000002</v>
      </c>
      <c r="H19" s="229">
        <v>1991.31</v>
      </c>
      <c r="I19" s="229">
        <v>1676.1480000000001</v>
      </c>
      <c r="J19" s="229">
        <v>1209.51</v>
      </c>
      <c r="K19" s="229">
        <v>2966.14</v>
      </c>
      <c r="L19" s="229">
        <v>431.89</v>
      </c>
      <c r="M19" s="229">
        <v>1271.96</v>
      </c>
      <c r="N19" s="229">
        <v>180.54</v>
      </c>
      <c r="O19" s="229">
        <v>3673.4140000000002</v>
      </c>
      <c r="P19" s="229">
        <v>3575.8440000000001</v>
      </c>
      <c r="Q19" s="229">
        <v>1377.83</v>
      </c>
      <c r="R19" s="210"/>
      <c r="S19" s="210"/>
      <c r="T19" s="210"/>
      <c r="U19" s="210"/>
    </row>
    <row r="20" spans="1:21" s="214" customFormat="1" ht="19.5" customHeight="1">
      <c r="A20" s="213"/>
      <c r="B20" s="209" t="s">
        <v>240</v>
      </c>
      <c r="C20" s="213" t="s">
        <v>209</v>
      </c>
      <c r="D20" s="232">
        <v>20858.43</v>
      </c>
      <c r="E20" s="232">
        <v>2306.17</v>
      </c>
      <c r="F20" s="232">
        <v>1697.39</v>
      </c>
      <c r="G20" s="232">
        <v>2145.8200000000002</v>
      </c>
      <c r="H20" s="232">
        <v>1747.53</v>
      </c>
      <c r="I20" s="232">
        <v>1372.39</v>
      </c>
      <c r="J20" s="232">
        <v>1119.6400000000001</v>
      </c>
      <c r="K20" s="232">
        <v>2017.42</v>
      </c>
      <c r="L20" s="232">
        <v>431.89</v>
      </c>
      <c r="M20" s="232">
        <v>955.23</v>
      </c>
      <c r="N20" s="232">
        <v>157.93</v>
      </c>
      <c r="O20" s="232">
        <v>3024.81</v>
      </c>
      <c r="P20" s="232">
        <v>2912.39</v>
      </c>
      <c r="Q20" s="232">
        <v>969.82</v>
      </c>
      <c r="R20" s="215"/>
      <c r="S20" s="215"/>
      <c r="T20" s="215"/>
      <c r="U20" s="215"/>
    </row>
    <row r="21" spans="1:21" s="80" customFormat="1" ht="19.5" hidden="1" customHeight="1">
      <c r="A21" s="211"/>
      <c r="B21" s="209" t="s">
        <v>218</v>
      </c>
      <c r="C21" s="213" t="s">
        <v>210</v>
      </c>
      <c r="D21" s="229">
        <v>4111.9839999999995</v>
      </c>
      <c r="E21" s="229">
        <v>631.04999999999995</v>
      </c>
      <c r="F21" s="229">
        <v>202.48</v>
      </c>
      <c r="G21" s="229">
        <v>104.568</v>
      </c>
      <c r="H21" s="229">
        <v>201.38</v>
      </c>
      <c r="I21" s="229">
        <v>259.81799999999998</v>
      </c>
      <c r="J21" s="229">
        <v>55.32</v>
      </c>
      <c r="K21" s="229">
        <v>823.27</v>
      </c>
      <c r="L21" s="229">
        <v>0</v>
      </c>
      <c r="M21" s="229">
        <v>200.52</v>
      </c>
      <c r="N21" s="229">
        <v>12.19</v>
      </c>
      <c r="O21" s="229">
        <v>621.57399999999996</v>
      </c>
      <c r="P21" s="229">
        <v>630.37400000000002</v>
      </c>
      <c r="Q21" s="229">
        <v>369.44</v>
      </c>
      <c r="R21" s="210"/>
      <c r="S21" s="210"/>
      <c r="T21" s="210"/>
      <c r="U21" s="210"/>
    </row>
    <row r="22" spans="1:21" s="214" customFormat="1" ht="19.5" hidden="1" customHeight="1">
      <c r="A22" s="211"/>
      <c r="B22" s="209" t="s">
        <v>219</v>
      </c>
      <c r="C22" s="213" t="s">
        <v>211</v>
      </c>
      <c r="D22" s="229">
        <v>535.17999999999995</v>
      </c>
      <c r="E22" s="229">
        <v>7.13</v>
      </c>
      <c r="F22" s="229">
        <v>37.26</v>
      </c>
      <c r="G22" s="229">
        <v>19.14</v>
      </c>
      <c r="H22" s="229">
        <v>42.4</v>
      </c>
      <c r="I22" s="229">
        <v>43.94</v>
      </c>
      <c r="J22" s="229">
        <v>34.549999999999997</v>
      </c>
      <c r="K22" s="229">
        <v>125.45</v>
      </c>
      <c r="L22" s="229">
        <v>0</v>
      </c>
      <c r="M22" s="229">
        <v>116.21</v>
      </c>
      <c r="N22" s="229">
        <v>10.42</v>
      </c>
      <c r="O22" s="229">
        <v>27.03</v>
      </c>
      <c r="P22" s="229">
        <v>33.08</v>
      </c>
      <c r="Q22" s="229">
        <v>38.57</v>
      </c>
      <c r="R22" s="215"/>
      <c r="S22" s="215"/>
      <c r="T22" s="215"/>
      <c r="U22" s="215"/>
    </row>
    <row r="23" spans="1:21" s="80" customFormat="1" ht="19.5" customHeight="1">
      <c r="A23" s="211" t="s">
        <v>74</v>
      </c>
      <c r="B23" s="212" t="s">
        <v>73</v>
      </c>
      <c r="C23" s="211" t="s">
        <v>19</v>
      </c>
      <c r="D23" s="229">
        <v>71.059999999999988</v>
      </c>
      <c r="E23" s="229">
        <v>9.65</v>
      </c>
      <c r="F23" s="229">
        <v>6.25</v>
      </c>
      <c r="G23" s="229">
        <v>6.14</v>
      </c>
      <c r="H23" s="229">
        <v>5.58</v>
      </c>
      <c r="I23" s="229">
        <v>5.18</v>
      </c>
      <c r="J23" s="229">
        <v>1.37</v>
      </c>
      <c r="K23" s="229">
        <v>6.09</v>
      </c>
      <c r="L23" s="229">
        <v>0.69</v>
      </c>
      <c r="M23" s="229">
        <v>5.6</v>
      </c>
      <c r="N23" s="229">
        <v>0.49</v>
      </c>
      <c r="O23" s="229">
        <v>9.84</v>
      </c>
      <c r="P23" s="229">
        <v>10.47</v>
      </c>
      <c r="Q23" s="229">
        <v>3.71</v>
      </c>
      <c r="R23" s="210"/>
      <c r="S23" s="210"/>
      <c r="T23" s="210"/>
      <c r="U23" s="210"/>
    </row>
    <row r="24" spans="1:21" s="80" customFormat="1" ht="19.5" customHeight="1">
      <c r="A24" s="211" t="s">
        <v>88</v>
      </c>
      <c r="B24" s="212" t="s">
        <v>75</v>
      </c>
      <c r="C24" s="211" t="s">
        <v>20</v>
      </c>
      <c r="D24" s="229">
        <v>0</v>
      </c>
      <c r="E24" s="229">
        <v>0</v>
      </c>
      <c r="F24" s="229">
        <v>0</v>
      </c>
      <c r="G24" s="229">
        <v>0</v>
      </c>
      <c r="H24" s="229">
        <v>0</v>
      </c>
      <c r="I24" s="229">
        <v>0</v>
      </c>
      <c r="J24" s="229">
        <v>0</v>
      </c>
      <c r="K24" s="229">
        <v>0</v>
      </c>
      <c r="L24" s="229">
        <v>0</v>
      </c>
      <c r="M24" s="229">
        <v>0</v>
      </c>
      <c r="N24" s="229">
        <v>0</v>
      </c>
      <c r="O24" s="229">
        <v>0</v>
      </c>
      <c r="P24" s="229">
        <v>0</v>
      </c>
      <c r="Q24" s="229">
        <v>0</v>
      </c>
      <c r="R24" s="210"/>
      <c r="S24" s="210"/>
      <c r="T24" s="210"/>
      <c r="U24" s="210"/>
    </row>
    <row r="25" spans="1:21" s="80" customFormat="1" ht="19.5" customHeight="1">
      <c r="A25" s="211" t="s">
        <v>93</v>
      </c>
      <c r="B25" s="212" t="s">
        <v>92</v>
      </c>
      <c r="C25" s="211" t="s">
        <v>21</v>
      </c>
      <c r="D25" s="229">
        <v>76.900000000000006</v>
      </c>
      <c r="E25" s="229">
        <v>20.27</v>
      </c>
      <c r="F25" s="229">
        <v>0</v>
      </c>
      <c r="G25" s="229">
        <v>0</v>
      </c>
      <c r="H25" s="229">
        <v>0.01</v>
      </c>
      <c r="I25" s="229">
        <v>0.09</v>
      </c>
      <c r="J25" s="229">
        <v>0</v>
      </c>
      <c r="K25" s="229">
        <v>20.16</v>
      </c>
      <c r="L25" s="229">
        <v>0</v>
      </c>
      <c r="M25" s="229">
        <v>0</v>
      </c>
      <c r="N25" s="229">
        <v>0</v>
      </c>
      <c r="O25" s="229">
        <v>0.1</v>
      </c>
      <c r="P25" s="229">
        <v>35.869999999999997</v>
      </c>
      <c r="Q25" s="229">
        <v>0.4</v>
      </c>
      <c r="R25" s="210"/>
      <c r="S25" s="210"/>
      <c r="T25" s="210"/>
      <c r="U25" s="210"/>
    </row>
    <row r="26" spans="1:21" s="239" customFormat="1" ht="19.5" customHeight="1">
      <c r="A26" s="286">
        <v>2</v>
      </c>
      <c r="B26" s="287" t="s">
        <v>22</v>
      </c>
      <c r="C26" s="286" t="s">
        <v>23</v>
      </c>
      <c r="D26" s="233">
        <v>3906.0529999999999</v>
      </c>
      <c r="E26" s="233">
        <v>389.58730000000003</v>
      </c>
      <c r="F26" s="233">
        <v>217.07000000000002</v>
      </c>
      <c r="G26" s="233">
        <v>174.24</v>
      </c>
      <c r="H26" s="233">
        <v>231.29999999999998</v>
      </c>
      <c r="I26" s="233">
        <v>348.34579999999994</v>
      </c>
      <c r="J26" s="233">
        <v>297.50999999999993</v>
      </c>
      <c r="K26" s="233">
        <v>934.31999999999994</v>
      </c>
      <c r="L26" s="233">
        <v>55.39</v>
      </c>
      <c r="M26" s="233">
        <v>103.82</v>
      </c>
      <c r="N26" s="233">
        <v>515.57000000000005</v>
      </c>
      <c r="O26" s="233">
        <v>279.05489999999998</v>
      </c>
      <c r="P26" s="233">
        <v>186.80500000000001</v>
      </c>
      <c r="Q26" s="233">
        <v>173.04000000000002</v>
      </c>
      <c r="R26" s="240"/>
      <c r="S26" s="240"/>
      <c r="T26" s="240"/>
      <c r="U26" s="240"/>
    </row>
    <row r="27" spans="1:21" s="214" customFormat="1" ht="19.5" customHeight="1">
      <c r="A27" s="514"/>
      <c r="B27" s="209" t="s">
        <v>238</v>
      </c>
      <c r="C27" s="514"/>
      <c r="D27" s="229"/>
      <c r="E27" s="229"/>
      <c r="F27" s="229"/>
      <c r="G27" s="229"/>
      <c r="H27" s="229"/>
      <c r="I27" s="229"/>
      <c r="J27" s="229"/>
      <c r="K27" s="229"/>
      <c r="L27" s="229"/>
      <c r="M27" s="229"/>
      <c r="N27" s="229"/>
      <c r="O27" s="229"/>
      <c r="P27" s="229"/>
      <c r="Q27" s="229"/>
      <c r="R27" s="215"/>
      <c r="S27" s="215"/>
      <c r="T27" s="215"/>
      <c r="U27" s="215"/>
    </row>
    <row r="28" spans="1:21" s="80" customFormat="1" ht="19.5" customHeight="1">
      <c r="A28" s="211" t="s">
        <v>24</v>
      </c>
      <c r="B28" s="212" t="s">
        <v>66</v>
      </c>
      <c r="C28" s="211" t="s">
        <v>27</v>
      </c>
      <c r="D28" s="229">
        <v>9.7199999999999989</v>
      </c>
      <c r="E28" s="229">
        <v>2.5099999999999998</v>
      </c>
      <c r="F28" s="229">
        <v>0</v>
      </c>
      <c r="G28" s="229">
        <v>0</v>
      </c>
      <c r="H28" s="229">
        <v>0</v>
      </c>
      <c r="I28" s="229">
        <v>0</v>
      </c>
      <c r="J28" s="229">
        <v>0</v>
      </c>
      <c r="K28" s="229">
        <v>0</v>
      </c>
      <c r="L28" s="229">
        <v>0</v>
      </c>
      <c r="M28" s="229">
        <v>0</v>
      </c>
      <c r="N28" s="229">
        <v>0</v>
      </c>
      <c r="O28" s="229">
        <v>4.21</v>
      </c>
      <c r="P28" s="229">
        <v>0</v>
      </c>
      <c r="Q28" s="229">
        <v>3</v>
      </c>
      <c r="R28" s="210"/>
      <c r="S28" s="210"/>
      <c r="T28" s="210"/>
      <c r="U28" s="210"/>
    </row>
    <row r="29" spans="1:21" s="80" customFormat="1" ht="19.5" customHeight="1">
      <c r="A29" s="211" t="s">
        <v>26</v>
      </c>
      <c r="B29" s="212" t="s">
        <v>67</v>
      </c>
      <c r="C29" s="211" t="s">
        <v>29</v>
      </c>
      <c r="D29" s="229">
        <v>0.39</v>
      </c>
      <c r="E29" s="229">
        <v>0.39</v>
      </c>
      <c r="F29" s="229">
        <v>0</v>
      </c>
      <c r="G29" s="229">
        <v>0</v>
      </c>
      <c r="H29" s="229">
        <v>0</v>
      </c>
      <c r="I29" s="229">
        <v>0</v>
      </c>
      <c r="J29" s="229">
        <v>0</v>
      </c>
      <c r="K29" s="229">
        <v>0</v>
      </c>
      <c r="L29" s="229">
        <v>0</v>
      </c>
      <c r="M29" s="229">
        <v>0</v>
      </c>
      <c r="N29" s="229">
        <v>0</v>
      </c>
      <c r="O29" s="229">
        <v>0</v>
      </c>
      <c r="P29" s="229">
        <v>0</v>
      </c>
      <c r="Q29" s="229">
        <v>0</v>
      </c>
      <c r="R29" s="210"/>
      <c r="S29" s="210"/>
      <c r="T29" s="210"/>
      <c r="U29" s="210"/>
    </row>
    <row r="30" spans="1:21" s="80" customFormat="1" ht="19.5" customHeight="1">
      <c r="A30" s="211" t="s">
        <v>28</v>
      </c>
      <c r="B30" s="212" t="s">
        <v>68</v>
      </c>
      <c r="C30" s="211" t="s">
        <v>31</v>
      </c>
      <c r="D30" s="229">
        <v>0</v>
      </c>
      <c r="E30" s="229">
        <v>0</v>
      </c>
      <c r="F30" s="229">
        <v>0</v>
      </c>
      <c r="G30" s="229">
        <v>0</v>
      </c>
      <c r="H30" s="229">
        <v>0</v>
      </c>
      <c r="I30" s="229">
        <v>0</v>
      </c>
      <c r="J30" s="229">
        <v>0</v>
      </c>
      <c r="K30" s="229">
        <v>0</v>
      </c>
      <c r="L30" s="229">
        <v>0</v>
      </c>
      <c r="M30" s="229">
        <v>0</v>
      </c>
      <c r="N30" s="229">
        <v>0</v>
      </c>
      <c r="O30" s="229">
        <v>0</v>
      </c>
      <c r="P30" s="229">
        <v>0</v>
      </c>
      <c r="Q30" s="229">
        <v>0</v>
      </c>
      <c r="R30" s="210"/>
      <c r="S30" s="210"/>
      <c r="T30" s="210"/>
      <c r="U30" s="210"/>
    </row>
    <row r="31" spans="1:21" s="214" customFormat="1" ht="19.5" customHeight="1">
      <c r="A31" s="211" t="s">
        <v>30</v>
      </c>
      <c r="B31" s="212" t="s">
        <v>94</v>
      </c>
      <c r="C31" s="211" t="s">
        <v>95</v>
      </c>
      <c r="D31" s="229">
        <v>0</v>
      </c>
      <c r="E31" s="229">
        <v>0</v>
      </c>
      <c r="F31" s="229">
        <v>0</v>
      </c>
      <c r="G31" s="229">
        <v>0</v>
      </c>
      <c r="H31" s="229">
        <v>0</v>
      </c>
      <c r="I31" s="229">
        <v>0</v>
      </c>
      <c r="J31" s="229">
        <v>0</v>
      </c>
      <c r="K31" s="229">
        <v>0</v>
      </c>
      <c r="L31" s="229">
        <v>0</v>
      </c>
      <c r="M31" s="229">
        <v>0</v>
      </c>
      <c r="N31" s="229">
        <v>0</v>
      </c>
      <c r="O31" s="229">
        <v>0</v>
      </c>
      <c r="P31" s="229">
        <v>0</v>
      </c>
      <c r="Q31" s="229">
        <v>0</v>
      </c>
      <c r="R31" s="215"/>
      <c r="S31" s="215"/>
      <c r="T31" s="215"/>
      <c r="U31" s="215"/>
    </row>
    <row r="32" spans="1:21" s="80" customFormat="1" ht="19.5" customHeight="1">
      <c r="A32" s="211" t="s">
        <v>32</v>
      </c>
      <c r="B32" s="212" t="s">
        <v>288</v>
      </c>
      <c r="C32" s="211" t="s">
        <v>96</v>
      </c>
      <c r="D32" s="229">
        <v>19.27</v>
      </c>
      <c r="E32" s="229">
        <v>1.38</v>
      </c>
      <c r="F32" s="229">
        <v>0</v>
      </c>
      <c r="G32" s="229">
        <v>7.0000000000000007E-2</v>
      </c>
      <c r="H32" s="229">
        <v>0</v>
      </c>
      <c r="I32" s="229">
        <v>0.52</v>
      </c>
      <c r="J32" s="229">
        <v>0</v>
      </c>
      <c r="K32" s="229">
        <v>0</v>
      </c>
      <c r="L32" s="229">
        <v>0</v>
      </c>
      <c r="M32" s="229">
        <v>0</v>
      </c>
      <c r="N32" s="229">
        <v>0</v>
      </c>
      <c r="O32" s="229">
        <v>0.25</v>
      </c>
      <c r="P32" s="229">
        <v>17.05</v>
      </c>
      <c r="Q32" s="229">
        <v>0</v>
      </c>
      <c r="R32" s="210"/>
      <c r="S32" s="210"/>
      <c r="T32" s="210"/>
      <c r="U32" s="210"/>
    </row>
    <row r="33" spans="1:21" s="80" customFormat="1" ht="19.5" customHeight="1">
      <c r="A33" s="211" t="s">
        <v>34</v>
      </c>
      <c r="B33" s="212" t="s">
        <v>97</v>
      </c>
      <c r="C33" s="211" t="s">
        <v>33</v>
      </c>
      <c r="D33" s="229">
        <v>3.25</v>
      </c>
      <c r="E33" s="229">
        <v>0.17</v>
      </c>
      <c r="F33" s="229">
        <v>0</v>
      </c>
      <c r="G33" s="229">
        <v>0</v>
      </c>
      <c r="H33" s="229">
        <v>0</v>
      </c>
      <c r="I33" s="229">
        <v>0</v>
      </c>
      <c r="J33" s="229">
        <v>0.11</v>
      </c>
      <c r="K33" s="229">
        <v>0.24</v>
      </c>
      <c r="L33" s="229">
        <v>0</v>
      </c>
      <c r="M33" s="229">
        <v>0</v>
      </c>
      <c r="N33" s="229">
        <v>0</v>
      </c>
      <c r="O33" s="229">
        <v>0</v>
      </c>
      <c r="P33" s="229">
        <v>2.73</v>
      </c>
      <c r="Q33" s="229">
        <v>0</v>
      </c>
      <c r="R33" s="210"/>
      <c r="S33" s="210"/>
      <c r="T33" s="210"/>
      <c r="U33" s="210"/>
    </row>
    <row r="34" spans="1:21" s="214" customFormat="1" ht="19.5" customHeight="1">
      <c r="A34" s="211" t="s">
        <v>69</v>
      </c>
      <c r="B34" s="212" t="s">
        <v>109</v>
      </c>
      <c r="C34" s="211" t="s">
        <v>36</v>
      </c>
      <c r="D34" s="229">
        <v>951.23</v>
      </c>
      <c r="E34" s="229">
        <v>121.32</v>
      </c>
      <c r="F34" s="229">
        <v>0</v>
      </c>
      <c r="G34" s="229">
        <v>0</v>
      </c>
      <c r="H34" s="229">
        <v>90.799999999999983</v>
      </c>
      <c r="I34" s="229">
        <v>0</v>
      </c>
      <c r="J34" s="229">
        <v>12</v>
      </c>
      <c r="K34" s="229">
        <v>727.11</v>
      </c>
      <c r="L34" s="229">
        <v>0</v>
      </c>
      <c r="M34" s="229">
        <v>0</v>
      </c>
      <c r="N34" s="229">
        <v>0</v>
      </c>
      <c r="O34" s="229">
        <v>0</v>
      </c>
      <c r="P34" s="229">
        <v>0</v>
      </c>
      <c r="Q34" s="229">
        <v>0</v>
      </c>
      <c r="R34" s="215"/>
      <c r="S34" s="215"/>
      <c r="T34" s="215"/>
      <c r="U34" s="215"/>
    </row>
    <row r="35" spans="1:21" s="214" customFormat="1" ht="19.5" customHeight="1">
      <c r="A35" s="211" t="s">
        <v>70</v>
      </c>
      <c r="B35" s="216" t="s">
        <v>102</v>
      </c>
      <c r="C35" s="217" t="s">
        <v>35</v>
      </c>
      <c r="D35" s="229">
        <v>0</v>
      </c>
      <c r="E35" s="229">
        <v>0</v>
      </c>
      <c r="F35" s="229">
        <v>0</v>
      </c>
      <c r="G35" s="229">
        <v>0</v>
      </c>
      <c r="H35" s="229">
        <v>0</v>
      </c>
      <c r="I35" s="229">
        <v>0</v>
      </c>
      <c r="J35" s="229">
        <v>0</v>
      </c>
      <c r="K35" s="229">
        <v>0</v>
      </c>
      <c r="L35" s="229">
        <v>0</v>
      </c>
      <c r="M35" s="229">
        <v>0</v>
      </c>
      <c r="N35" s="229">
        <v>0</v>
      </c>
      <c r="O35" s="229">
        <v>0</v>
      </c>
      <c r="P35" s="229">
        <v>0</v>
      </c>
      <c r="Q35" s="229">
        <v>0</v>
      </c>
      <c r="R35" s="215"/>
      <c r="S35" s="215"/>
      <c r="T35" s="215"/>
      <c r="U35" s="215"/>
    </row>
    <row r="36" spans="1:21" s="80" customFormat="1" ht="19.5" customHeight="1">
      <c r="A36" s="211" t="s">
        <v>71</v>
      </c>
      <c r="B36" s="212" t="s">
        <v>128</v>
      </c>
      <c r="C36" s="211" t="s">
        <v>44</v>
      </c>
      <c r="D36" s="229">
        <v>1752.2951999999998</v>
      </c>
      <c r="E36" s="229">
        <v>107.76150000000001</v>
      </c>
      <c r="F36" s="229">
        <v>115.18</v>
      </c>
      <c r="G36" s="229">
        <v>77.290000000000006</v>
      </c>
      <c r="H36" s="229">
        <v>61.32</v>
      </c>
      <c r="I36" s="229">
        <v>265.90879999999999</v>
      </c>
      <c r="J36" s="229">
        <v>254.93999999999997</v>
      </c>
      <c r="K36" s="229">
        <v>61.679999999999993</v>
      </c>
      <c r="L36" s="229">
        <v>23.470000000000002</v>
      </c>
      <c r="M36" s="229">
        <v>51.929999999999993</v>
      </c>
      <c r="N36" s="229">
        <v>492.32000000000005</v>
      </c>
      <c r="O36" s="229">
        <v>113.65490000000001</v>
      </c>
      <c r="P36" s="229">
        <v>57.61</v>
      </c>
      <c r="Q36" s="229">
        <v>69.23</v>
      </c>
      <c r="R36" s="210"/>
      <c r="S36" s="210"/>
      <c r="T36" s="210"/>
      <c r="U36" s="210"/>
    </row>
    <row r="37" spans="1:21" s="214" customFormat="1" ht="19.5" customHeight="1">
      <c r="A37" s="211"/>
      <c r="B37" s="209" t="s">
        <v>238</v>
      </c>
      <c r="C37" s="211"/>
      <c r="D37" s="229"/>
      <c r="E37" s="229"/>
      <c r="F37" s="229"/>
      <c r="G37" s="229"/>
      <c r="H37" s="229"/>
      <c r="I37" s="229"/>
      <c r="J37" s="229"/>
      <c r="K37" s="229"/>
      <c r="L37" s="229"/>
      <c r="M37" s="229"/>
      <c r="N37" s="229"/>
      <c r="O37" s="229"/>
      <c r="P37" s="229"/>
      <c r="Q37" s="229"/>
      <c r="R37" s="215"/>
      <c r="S37" s="215"/>
      <c r="T37" s="215"/>
      <c r="U37" s="215"/>
    </row>
    <row r="38" spans="1:21" s="80" customFormat="1" ht="19.5" customHeight="1">
      <c r="A38" s="211" t="s">
        <v>189</v>
      </c>
      <c r="B38" s="212" t="s">
        <v>125</v>
      </c>
      <c r="C38" s="211" t="s">
        <v>45</v>
      </c>
      <c r="D38" s="229">
        <v>729.06230000000005</v>
      </c>
      <c r="E38" s="229">
        <v>82.402300000000011</v>
      </c>
      <c r="F38" s="229">
        <v>108.73</v>
      </c>
      <c r="G38" s="229">
        <v>63.410000000000004</v>
      </c>
      <c r="H38" s="229">
        <v>55.83</v>
      </c>
      <c r="I38" s="229">
        <v>49.38</v>
      </c>
      <c r="J38" s="229">
        <v>41.09</v>
      </c>
      <c r="K38" s="229">
        <v>56.41</v>
      </c>
      <c r="L38" s="229">
        <v>21.31</v>
      </c>
      <c r="M38" s="229">
        <v>30.5</v>
      </c>
      <c r="N38" s="229">
        <v>27.04</v>
      </c>
      <c r="O38" s="229">
        <v>83.33</v>
      </c>
      <c r="P38" s="229">
        <v>48.13</v>
      </c>
      <c r="Q38" s="229">
        <v>61.5</v>
      </c>
      <c r="R38" s="210"/>
      <c r="S38" s="210"/>
      <c r="T38" s="210"/>
      <c r="U38" s="210"/>
    </row>
    <row r="39" spans="1:21" s="80" customFormat="1" ht="19.5" customHeight="1">
      <c r="A39" s="211" t="s">
        <v>189</v>
      </c>
      <c r="B39" s="212" t="s">
        <v>126</v>
      </c>
      <c r="C39" s="211" t="s">
        <v>46</v>
      </c>
      <c r="D39" s="229">
        <v>29.659999999999997</v>
      </c>
      <c r="E39" s="229">
        <v>0.28000000000000003</v>
      </c>
      <c r="F39" s="229">
        <v>1.67</v>
      </c>
      <c r="G39" s="229">
        <v>8.51</v>
      </c>
      <c r="H39" s="229">
        <v>1.31</v>
      </c>
      <c r="I39" s="229">
        <v>1.17</v>
      </c>
      <c r="J39" s="229">
        <v>2.04</v>
      </c>
      <c r="K39" s="229">
        <v>1.21</v>
      </c>
      <c r="L39" s="229">
        <v>0.16</v>
      </c>
      <c r="M39" s="229">
        <v>4.5599999999999996</v>
      </c>
      <c r="N39" s="229">
        <v>0.81</v>
      </c>
      <c r="O39" s="229">
        <v>0.88</v>
      </c>
      <c r="P39" s="229">
        <v>6.47</v>
      </c>
      <c r="Q39" s="229">
        <v>0.59</v>
      </c>
      <c r="R39" s="210"/>
      <c r="S39" s="210"/>
      <c r="T39" s="210"/>
      <c r="U39" s="210"/>
    </row>
    <row r="40" spans="1:21" s="214" customFormat="1" ht="19.5" customHeight="1">
      <c r="A40" s="211" t="s">
        <v>189</v>
      </c>
      <c r="B40" s="212" t="s">
        <v>129</v>
      </c>
      <c r="C40" s="211" t="s">
        <v>49</v>
      </c>
      <c r="D40" s="229">
        <v>1.1000000000000001</v>
      </c>
      <c r="E40" s="229">
        <v>0.99120000000000008</v>
      </c>
      <c r="F40" s="229">
        <v>0</v>
      </c>
      <c r="G40" s="229">
        <v>0</v>
      </c>
      <c r="H40" s="229">
        <v>0</v>
      </c>
      <c r="I40" s="229">
        <v>0.10879999999999999</v>
      </c>
      <c r="J40" s="229">
        <v>0</v>
      </c>
      <c r="K40" s="229">
        <v>0</v>
      </c>
      <c r="L40" s="229">
        <v>0</v>
      </c>
      <c r="M40" s="229">
        <v>0</v>
      </c>
      <c r="N40" s="229">
        <v>0</v>
      </c>
      <c r="O40" s="229">
        <v>0</v>
      </c>
      <c r="P40" s="229">
        <v>0</v>
      </c>
      <c r="Q40" s="229">
        <v>0</v>
      </c>
      <c r="R40" s="215"/>
      <c r="S40" s="215"/>
      <c r="T40" s="215"/>
      <c r="U40" s="215"/>
    </row>
    <row r="41" spans="1:21" s="214" customFormat="1" ht="19.5" customHeight="1">
      <c r="A41" s="211" t="s">
        <v>189</v>
      </c>
      <c r="B41" s="212" t="s">
        <v>131</v>
      </c>
      <c r="C41" s="211" t="s">
        <v>50</v>
      </c>
      <c r="D41" s="229">
        <v>4.3088000000000006</v>
      </c>
      <c r="E41" s="229">
        <v>1.8688</v>
      </c>
      <c r="F41" s="229">
        <v>0.06</v>
      </c>
      <c r="G41" s="229">
        <v>0.12</v>
      </c>
      <c r="H41" s="229">
        <v>0.24</v>
      </c>
      <c r="I41" s="229">
        <v>0.28999999999999998</v>
      </c>
      <c r="J41" s="229">
        <v>0.52</v>
      </c>
      <c r="K41" s="229">
        <v>0.16</v>
      </c>
      <c r="L41" s="229">
        <v>0.19</v>
      </c>
      <c r="M41" s="229">
        <v>0.1</v>
      </c>
      <c r="N41" s="229">
        <v>0.12</v>
      </c>
      <c r="O41" s="229">
        <v>0.22</v>
      </c>
      <c r="P41" s="229">
        <v>0.25</v>
      </c>
      <c r="Q41" s="229">
        <v>0.17</v>
      </c>
      <c r="R41" s="215"/>
      <c r="S41" s="215"/>
      <c r="T41" s="215"/>
      <c r="U41" s="215"/>
    </row>
    <row r="42" spans="1:21" s="80" customFormat="1" ht="19.5" customHeight="1">
      <c r="A42" s="211" t="s">
        <v>189</v>
      </c>
      <c r="B42" s="212" t="s">
        <v>213</v>
      </c>
      <c r="C42" s="211" t="s">
        <v>51</v>
      </c>
      <c r="D42" s="229">
        <v>37.793199999999999</v>
      </c>
      <c r="E42" s="229">
        <v>5.8783000000000003</v>
      </c>
      <c r="F42" s="229">
        <v>4</v>
      </c>
      <c r="G42" s="229">
        <v>2.86</v>
      </c>
      <c r="H42" s="229">
        <v>3.53</v>
      </c>
      <c r="I42" s="229">
        <v>2.92</v>
      </c>
      <c r="J42" s="229">
        <v>3.29</v>
      </c>
      <c r="K42" s="229">
        <v>3.15</v>
      </c>
      <c r="L42" s="229">
        <v>1.33</v>
      </c>
      <c r="M42" s="229">
        <v>1.51</v>
      </c>
      <c r="N42" s="229">
        <v>1.02</v>
      </c>
      <c r="O42" s="229">
        <v>4.0548999999999999</v>
      </c>
      <c r="P42" s="229">
        <v>2.2599999999999998</v>
      </c>
      <c r="Q42" s="229">
        <v>1.99</v>
      </c>
      <c r="R42" s="210"/>
      <c r="S42" s="210"/>
      <c r="T42" s="210"/>
      <c r="U42" s="210"/>
    </row>
    <row r="43" spans="1:21" s="80" customFormat="1" ht="19.5" customHeight="1">
      <c r="A43" s="211" t="s">
        <v>189</v>
      </c>
      <c r="B43" s="212" t="s">
        <v>132</v>
      </c>
      <c r="C43" s="211" t="s">
        <v>52</v>
      </c>
      <c r="D43" s="229">
        <v>4.3509000000000002</v>
      </c>
      <c r="E43" s="229">
        <v>2.3909000000000002</v>
      </c>
      <c r="F43" s="229">
        <v>0.35</v>
      </c>
      <c r="G43" s="229">
        <v>0.5</v>
      </c>
      <c r="H43" s="229">
        <v>0</v>
      </c>
      <c r="I43" s="229">
        <v>0.02</v>
      </c>
      <c r="J43" s="229">
        <v>0</v>
      </c>
      <c r="K43" s="229">
        <v>0</v>
      </c>
      <c r="L43" s="229">
        <v>0</v>
      </c>
      <c r="M43" s="229">
        <v>0</v>
      </c>
      <c r="N43" s="229">
        <v>0.82</v>
      </c>
      <c r="O43" s="229">
        <v>0</v>
      </c>
      <c r="P43" s="229">
        <v>0.05</v>
      </c>
      <c r="Q43" s="229">
        <v>0.22</v>
      </c>
      <c r="R43" s="210"/>
      <c r="S43" s="210"/>
      <c r="T43" s="210"/>
      <c r="U43" s="210"/>
    </row>
    <row r="44" spans="1:21" s="214" customFormat="1" ht="19.5" customHeight="1">
      <c r="A44" s="211" t="s">
        <v>189</v>
      </c>
      <c r="B44" s="212" t="s">
        <v>134</v>
      </c>
      <c r="C44" s="211" t="s">
        <v>47</v>
      </c>
      <c r="D44" s="229">
        <v>910.01999999999987</v>
      </c>
      <c r="E44" s="229">
        <v>0.19</v>
      </c>
      <c r="F44" s="229">
        <v>0.01</v>
      </c>
      <c r="G44" s="229">
        <v>0.08</v>
      </c>
      <c r="H44" s="229">
        <v>0.03</v>
      </c>
      <c r="I44" s="229">
        <v>211.44</v>
      </c>
      <c r="J44" s="229">
        <v>207.48</v>
      </c>
      <c r="K44" s="229">
        <v>0.06</v>
      </c>
      <c r="L44" s="229">
        <v>0</v>
      </c>
      <c r="M44" s="229">
        <v>13.16</v>
      </c>
      <c r="N44" s="229">
        <v>462.05</v>
      </c>
      <c r="O44" s="229">
        <v>11.42</v>
      </c>
      <c r="P44" s="229">
        <v>0.18</v>
      </c>
      <c r="Q44" s="229">
        <v>3.92</v>
      </c>
      <c r="R44" s="215"/>
      <c r="S44" s="215"/>
      <c r="T44" s="215"/>
      <c r="U44" s="215"/>
    </row>
    <row r="45" spans="1:21" s="214" customFormat="1" ht="19.5" customHeight="1">
      <c r="A45" s="211" t="s">
        <v>189</v>
      </c>
      <c r="B45" s="212" t="s">
        <v>289</v>
      </c>
      <c r="C45" s="211" t="s">
        <v>48</v>
      </c>
      <c r="D45" s="229">
        <v>1.7500000000000002</v>
      </c>
      <c r="E45" s="229">
        <v>0.34</v>
      </c>
      <c r="F45" s="229">
        <v>0.16</v>
      </c>
      <c r="G45" s="229">
        <v>0.11</v>
      </c>
      <c r="H45" s="229">
        <v>0.19</v>
      </c>
      <c r="I45" s="229">
        <v>0.16</v>
      </c>
      <c r="J45" s="229">
        <v>0.19000000000000003</v>
      </c>
      <c r="K45" s="229">
        <v>0.16000000000000003</v>
      </c>
      <c r="L45" s="229">
        <v>0</v>
      </c>
      <c r="M45" s="229">
        <v>0</v>
      </c>
      <c r="N45" s="229">
        <v>0.11000000000000001</v>
      </c>
      <c r="O45" s="229">
        <v>0.12000000000000001</v>
      </c>
      <c r="P45" s="229">
        <v>0.03</v>
      </c>
      <c r="Q45" s="229">
        <v>0.18</v>
      </c>
      <c r="R45" s="215"/>
      <c r="S45" s="215"/>
      <c r="T45" s="215"/>
      <c r="U45" s="215"/>
    </row>
    <row r="46" spans="1:21" s="214" customFormat="1" ht="19.5" customHeight="1">
      <c r="A46" s="211" t="s">
        <v>189</v>
      </c>
      <c r="B46" s="212" t="s">
        <v>220</v>
      </c>
      <c r="C46" s="211" t="s">
        <v>221</v>
      </c>
      <c r="D46" s="229">
        <v>0</v>
      </c>
      <c r="E46" s="229">
        <v>0</v>
      </c>
      <c r="F46" s="229">
        <v>0</v>
      </c>
      <c r="G46" s="229">
        <v>0</v>
      </c>
      <c r="H46" s="229">
        <v>0</v>
      </c>
      <c r="I46" s="229">
        <v>0</v>
      </c>
      <c r="J46" s="229">
        <v>0</v>
      </c>
      <c r="K46" s="229">
        <v>0</v>
      </c>
      <c r="L46" s="229">
        <v>0</v>
      </c>
      <c r="M46" s="229">
        <v>0</v>
      </c>
      <c r="N46" s="229">
        <v>0</v>
      </c>
      <c r="O46" s="229">
        <v>0</v>
      </c>
      <c r="P46" s="229">
        <v>0</v>
      </c>
      <c r="Q46" s="229">
        <v>0</v>
      </c>
      <c r="R46" s="215"/>
      <c r="S46" s="215"/>
      <c r="T46" s="215"/>
      <c r="U46" s="215"/>
    </row>
    <row r="47" spans="1:21" s="80" customFormat="1" ht="19.5" customHeight="1">
      <c r="A47" s="211" t="s">
        <v>189</v>
      </c>
      <c r="B47" s="212" t="s">
        <v>286</v>
      </c>
      <c r="C47" s="211" t="s">
        <v>37</v>
      </c>
      <c r="D47" s="229">
        <v>5.4499999999999993</v>
      </c>
      <c r="E47" s="229">
        <v>0.08</v>
      </c>
      <c r="F47" s="229">
        <v>0</v>
      </c>
      <c r="G47" s="229">
        <v>0</v>
      </c>
      <c r="H47" s="229">
        <v>0</v>
      </c>
      <c r="I47" s="229">
        <v>0</v>
      </c>
      <c r="J47" s="229">
        <v>0</v>
      </c>
      <c r="K47" s="229">
        <v>0</v>
      </c>
      <c r="L47" s="229">
        <v>0</v>
      </c>
      <c r="M47" s="229">
        <v>0</v>
      </c>
      <c r="N47" s="229">
        <v>0</v>
      </c>
      <c r="O47" s="229">
        <v>5.3699999999999992</v>
      </c>
      <c r="P47" s="229">
        <v>0</v>
      </c>
      <c r="Q47" s="229">
        <v>0</v>
      </c>
      <c r="R47" s="210"/>
      <c r="S47" s="210"/>
      <c r="T47" s="210"/>
      <c r="U47" s="210"/>
    </row>
    <row r="48" spans="1:21" s="80" customFormat="1" ht="19.5" customHeight="1">
      <c r="A48" s="211" t="s">
        <v>189</v>
      </c>
      <c r="B48" s="212" t="s">
        <v>82</v>
      </c>
      <c r="C48" s="211" t="s">
        <v>38</v>
      </c>
      <c r="D48" s="229">
        <v>2.34</v>
      </c>
      <c r="E48" s="229">
        <v>2.21</v>
      </c>
      <c r="F48" s="229">
        <v>0</v>
      </c>
      <c r="G48" s="229">
        <v>0</v>
      </c>
      <c r="H48" s="229">
        <v>0</v>
      </c>
      <c r="I48" s="229">
        <v>0</v>
      </c>
      <c r="J48" s="229">
        <v>0.13</v>
      </c>
      <c r="K48" s="229">
        <v>0</v>
      </c>
      <c r="L48" s="229">
        <v>0</v>
      </c>
      <c r="M48" s="229">
        <v>0</v>
      </c>
      <c r="N48" s="229">
        <v>0</v>
      </c>
      <c r="O48" s="229">
        <v>0</v>
      </c>
      <c r="P48" s="229">
        <v>0</v>
      </c>
      <c r="Q48" s="229">
        <v>0</v>
      </c>
      <c r="R48" s="210"/>
      <c r="S48" s="210"/>
      <c r="T48" s="210"/>
      <c r="U48" s="210"/>
    </row>
    <row r="49" spans="1:21" s="80" customFormat="1" ht="19.5" customHeight="1">
      <c r="A49" s="211" t="s">
        <v>189</v>
      </c>
      <c r="B49" s="216" t="s">
        <v>114</v>
      </c>
      <c r="C49" s="217" t="s">
        <v>39</v>
      </c>
      <c r="D49" s="229">
        <v>0</v>
      </c>
      <c r="E49" s="229">
        <v>0</v>
      </c>
      <c r="F49" s="229">
        <v>0</v>
      </c>
      <c r="G49" s="229">
        <v>0</v>
      </c>
      <c r="H49" s="229">
        <v>0</v>
      </c>
      <c r="I49" s="229">
        <v>0</v>
      </c>
      <c r="J49" s="229">
        <v>0</v>
      </c>
      <c r="K49" s="229">
        <v>0</v>
      </c>
      <c r="L49" s="229">
        <v>0</v>
      </c>
      <c r="M49" s="229">
        <v>0</v>
      </c>
      <c r="N49" s="229">
        <v>0</v>
      </c>
      <c r="O49" s="229">
        <v>0</v>
      </c>
      <c r="P49" s="229">
        <v>0</v>
      </c>
      <c r="Q49" s="229">
        <v>0</v>
      </c>
      <c r="R49" s="210"/>
      <c r="S49" s="210"/>
      <c r="T49" s="210"/>
      <c r="U49" s="210"/>
    </row>
    <row r="50" spans="1:21" s="80" customFormat="1" ht="19.5" customHeight="1">
      <c r="A50" s="211" t="s">
        <v>189</v>
      </c>
      <c r="B50" s="216" t="s">
        <v>287</v>
      </c>
      <c r="C50" s="217" t="s">
        <v>41</v>
      </c>
      <c r="D50" s="229">
        <v>22.909999999999997</v>
      </c>
      <c r="E50" s="229">
        <v>9.7899999999999991</v>
      </c>
      <c r="F50" s="229">
        <v>0</v>
      </c>
      <c r="G50" s="229">
        <v>1.53</v>
      </c>
      <c r="H50" s="229">
        <v>0.08</v>
      </c>
      <c r="I50" s="229">
        <v>0.14000000000000001</v>
      </c>
      <c r="J50" s="229">
        <v>0</v>
      </c>
      <c r="K50" s="229">
        <v>0.53</v>
      </c>
      <c r="L50" s="229">
        <v>0</v>
      </c>
      <c r="M50" s="229">
        <v>1.94</v>
      </c>
      <c r="N50" s="229">
        <v>0</v>
      </c>
      <c r="O50" s="229">
        <v>8.18</v>
      </c>
      <c r="P50" s="229">
        <v>0.06</v>
      </c>
      <c r="Q50" s="229">
        <v>0.66</v>
      </c>
      <c r="R50" s="210"/>
      <c r="S50" s="210"/>
      <c r="T50" s="210"/>
      <c r="U50" s="210"/>
    </row>
    <row r="51" spans="1:21" s="80" customFormat="1" ht="19.5" customHeight="1">
      <c r="A51" s="211" t="s">
        <v>189</v>
      </c>
      <c r="B51" s="212" t="s">
        <v>133</v>
      </c>
      <c r="C51" s="211" t="s">
        <v>53</v>
      </c>
      <c r="D51" s="229">
        <v>0</v>
      </c>
      <c r="E51" s="229">
        <v>0</v>
      </c>
      <c r="F51" s="229">
        <v>0</v>
      </c>
      <c r="G51" s="229">
        <v>0</v>
      </c>
      <c r="H51" s="229">
        <v>0</v>
      </c>
      <c r="I51" s="229">
        <v>0</v>
      </c>
      <c r="J51" s="229">
        <v>0</v>
      </c>
      <c r="K51" s="229">
        <v>0</v>
      </c>
      <c r="L51" s="229">
        <v>0</v>
      </c>
      <c r="M51" s="229">
        <v>0</v>
      </c>
      <c r="N51" s="229">
        <v>0</v>
      </c>
      <c r="O51" s="229">
        <v>0</v>
      </c>
      <c r="P51" s="229">
        <v>0</v>
      </c>
      <c r="Q51" s="229">
        <v>0</v>
      </c>
      <c r="R51" s="210"/>
      <c r="S51" s="210"/>
      <c r="T51" s="210"/>
      <c r="U51" s="210"/>
    </row>
    <row r="52" spans="1:21" s="80" customFormat="1" ht="19.5" customHeight="1">
      <c r="A52" s="211" t="s">
        <v>189</v>
      </c>
      <c r="B52" s="212" t="s">
        <v>130</v>
      </c>
      <c r="C52" s="211" t="s">
        <v>54</v>
      </c>
      <c r="D52" s="229">
        <v>0</v>
      </c>
      <c r="E52" s="229">
        <v>0</v>
      </c>
      <c r="F52" s="229">
        <v>0</v>
      </c>
      <c r="G52" s="229">
        <v>0</v>
      </c>
      <c r="H52" s="229">
        <v>0</v>
      </c>
      <c r="I52" s="229">
        <v>0</v>
      </c>
      <c r="J52" s="229">
        <v>0</v>
      </c>
      <c r="K52" s="229">
        <v>0</v>
      </c>
      <c r="L52" s="229">
        <v>0</v>
      </c>
      <c r="M52" s="229">
        <v>0</v>
      </c>
      <c r="N52" s="229">
        <v>0</v>
      </c>
      <c r="O52" s="229">
        <v>0</v>
      </c>
      <c r="P52" s="229">
        <v>0</v>
      </c>
      <c r="Q52" s="229">
        <v>0</v>
      </c>
      <c r="R52" s="210"/>
      <c r="S52" s="210"/>
      <c r="T52" s="210"/>
      <c r="U52" s="210"/>
    </row>
    <row r="53" spans="1:21" s="80" customFormat="1" ht="19.5" customHeight="1">
      <c r="A53" s="211" t="s">
        <v>189</v>
      </c>
      <c r="B53" s="212" t="s">
        <v>127</v>
      </c>
      <c r="C53" s="211" t="s">
        <v>55</v>
      </c>
      <c r="D53" s="229">
        <v>3.5500000000000007</v>
      </c>
      <c r="E53" s="229">
        <v>1.34</v>
      </c>
      <c r="F53" s="229">
        <v>0.2</v>
      </c>
      <c r="G53" s="229">
        <v>0.17</v>
      </c>
      <c r="H53" s="229">
        <v>0.11</v>
      </c>
      <c r="I53" s="229">
        <v>0.28000000000000003</v>
      </c>
      <c r="J53" s="229">
        <v>0.2</v>
      </c>
      <c r="K53" s="229">
        <v>0</v>
      </c>
      <c r="L53" s="229">
        <v>0.48</v>
      </c>
      <c r="M53" s="229">
        <v>0.16</v>
      </c>
      <c r="N53" s="229">
        <v>0.35</v>
      </c>
      <c r="O53" s="229">
        <v>0.08</v>
      </c>
      <c r="P53" s="229">
        <v>0.18</v>
      </c>
      <c r="Q53" s="229">
        <v>0</v>
      </c>
      <c r="R53" s="210"/>
      <c r="S53" s="210"/>
      <c r="T53" s="210"/>
      <c r="U53" s="210"/>
    </row>
    <row r="54" spans="1:21" s="80" customFormat="1" ht="19.5" customHeight="1">
      <c r="A54" s="211" t="s">
        <v>72</v>
      </c>
      <c r="B54" s="212" t="s">
        <v>98</v>
      </c>
      <c r="C54" s="211" t="s">
        <v>59</v>
      </c>
      <c r="D54" s="229">
        <v>0</v>
      </c>
      <c r="E54" s="229">
        <v>0</v>
      </c>
      <c r="F54" s="229">
        <v>0</v>
      </c>
      <c r="G54" s="229">
        <v>0</v>
      </c>
      <c r="H54" s="229">
        <v>0</v>
      </c>
      <c r="I54" s="229">
        <v>0</v>
      </c>
      <c r="J54" s="229">
        <v>0</v>
      </c>
      <c r="K54" s="229">
        <v>0</v>
      </c>
      <c r="L54" s="229">
        <v>0</v>
      </c>
      <c r="M54" s="229">
        <v>0</v>
      </c>
      <c r="N54" s="229">
        <v>0</v>
      </c>
      <c r="O54" s="229">
        <v>0</v>
      </c>
      <c r="P54" s="229">
        <v>0</v>
      </c>
      <c r="Q54" s="229">
        <v>0</v>
      </c>
      <c r="R54" s="210"/>
      <c r="S54" s="210"/>
      <c r="T54" s="210"/>
      <c r="U54" s="210"/>
    </row>
    <row r="55" spans="1:21" s="80" customFormat="1" ht="19.5" customHeight="1">
      <c r="A55" s="211" t="s">
        <v>76</v>
      </c>
      <c r="B55" s="216" t="s">
        <v>103</v>
      </c>
      <c r="C55" s="217" t="s">
        <v>115</v>
      </c>
      <c r="D55" s="229">
        <v>7.0724999999999998</v>
      </c>
      <c r="E55" s="229">
        <v>1.5265</v>
      </c>
      <c r="F55" s="229">
        <v>0.78700000000000003</v>
      </c>
      <c r="G55" s="229">
        <v>0.34</v>
      </c>
      <c r="H55" s="229">
        <v>0.3</v>
      </c>
      <c r="I55" s="229">
        <v>0.40400000000000003</v>
      </c>
      <c r="J55" s="229">
        <v>0.28000000000000003</v>
      </c>
      <c r="K55" s="229">
        <v>0.16</v>
      </c>
      <c r="L55" s="229">
        <v>0</v>
      </c>
      <c r="M55" s="229">
        <v>0.05</v>
      </c>
      <c r="N55" s="229">
        <v>0.28999999999999998</v>
      </c>
      <c r="O55" s="229">
        <v>0.37</v>
      </c>
      <c r="P55" s="229">
        <v>2.165</v>
      </c>
      <c r="Q55" s="229">
        <v>0.4</v>
      </c>
      <c r="R55" s="210"/>
      <c r="S55" s="210"/>
      <c r="T55" s="210"/>
      <c r="U55" s="210"/>
    </row>
    <row r="56" spans="1:21" s="80" customFormat="1" ht="19.5" customHeight="1">
      <c r="A56" s="211" t="s">
        <v>77</v>
      </c>
      <c r="B56" s="216" t="s">
        <v>290</v>
      </c>
      <c r="C56" s="217" t="s">
        <v>116</v>
      </c>
      <c r="D56" s="229">
        <v>1.6878</v>
      </c>
      <c r="E56" s="229">
        <v>1.6878</v>
      </c>
      <c r="F56" s="229">
        <v>0</v>
      </c>
      <c r="G56" s="229">
        <v>0</v>
      </c>
      <c r="H56" s="229">
        <v>0</v>
      </c>
      <c r="I56" s="229">
        <v>0</v>
      </c>
      <c r="J56" s="229">
        <v>0</v>
      </c>
      <c r="K56" s="229">
        <v>0</v>
      </c>
      <c r="L56" s="229">
        <v>0</v>
      </c>
      <c r="M56" s="229">
        <v>0</v>
      </c>
      <c r="N56" s="229">
        <v>0</v>
      </c>
      <c r="O56" s="229">
        <v>0</v>
      </c>
      <c r="P56" s="229">
        <v>0</v>
      </c>
      <c r="Q56" s="229">
        <v>0</v>
      </c>
      <c r="R56" s="210"/>
      <c r="S56" s="210"/>
      <c r="T56" s="210"/>
      <c r="U56" s="210"/>
    </row>
    <row r="57" spans="1:21" s="80" customFormat="1" ht="19.5" customHeight="1">
      <c r="A57" s="211" t="s">
        <v>78</v>
      </c>
      <c r="B57" s="212" t="s">
        <v>110</v>
      </c>
      <c r="C57" s="211" t="s">
        <v>60</v>
      </c>
      <c r="D57" s="229">
        <v>306.42</v>
      </c>
      <c r="E57" s="229">
        <v>0</v>
      </c>
      <c r="F57" s="229">
        <v>30.46</v>
      </c>
      <c r="G57" s="229">
        <v>28.92</v>
      </c>
      <c r="H57" s="229">
        <v>34.97</v>
      </c>
      <c r="I57" s="229">
        <v>17.809999999999999</v>
      </c>
      <c r="J57" s="229">
        <v>22.49</v>
      </c>
      <c r="K57" s="229">
        <v>36.549999999999997</v>
      </c>
      <c r="L57" s="229">
        <v>11.8</v>
      </c>
      <c r="M57" s="229">
        <v>20.83</v>
      </c>
      <c r="N57" s="229">
        <v>14.91</v>
      </c>
      <c r="O57" s="229">
        <v>41.73</v>
      </c>
      <c r="P57" s="229">
        <v>28.220000000000002</v>
      </c>
      <c r="Q57" s="229">
        <v>17.73</v>
      </c>
      <c r="R57" s="210"/>
      <c r="S57" s="210"/>
      <c r="T57" s="210"/>
      <c r="U57" s="210"/>
    </row>
    <row r="58" spans="1:21" s="80" customFormat="1" ht="19.5" customHeight="1">
      <c r="A58" s="211" t="s">
        <v>84</v>
      </c>
      <c r="B58" s="212" t="s">
        <v>111</v>
      </c>
      <c r="C58" s="211" t="s">
        <v>58</v>
      </c>
      <c r="D58" s="229">
        <v>46.227199999999996</v>
      </c>
      <c r="E58" s="229">
        <v>46.227199999999996</v>
      </c>
      <c r="F58" s="229">
        <v>0</v>
      </c>
      <c r="G58" s="229">
        <v>0</v>
      </c>
      <c r="H58" s="229">
        <v>0</v>
      </c>
      <c r="I58" s="229">
        <v>0</v>
      </c>
      <c r="J58" s="229">
        <v>0</v>
      </c>
      <c r="K58" s="229">
        <v>0</v>
      </c>
      <c r="L58" s="229">
        <v>0</v>
      </c>
      <c r="M58" s="229">
        <v>0</v>
      </c>
      <c r="N58" s="229">
        <v>0</v>
      </c>
      <c r="O58" s="229">
        <v>0</v>
      </c>
      <c r="P58" s="229">
        <v>0</v>
      </c>
      <c r="Q58" s="229">
        <v>0</v>
      </c>
      <c r="R58" s="210"/>
      <c r="S58" s="210"/>
      <c r="T58" s="210"/>
      <c r="U58" s="210"/>
    </row>
    <row r="59" spans="1:21" s="80" customFormat="1" ht="19.5" customHeight="1">
      <c r="A59" s="211" t="s">
        <v>85</v>
      </c>
      <c r="B59" s="216" t="s">
        <v>99</v>
      </c>
      <c r="C59" s="217" t="s">
        <v>25</v>
      </c>
      <c r="D59" s="229">
        <v>10.3123</v>
      </c>
      <c r="E59" s="229">
        <v>5.1363000000000003</v>
      </c>
      <c r="F59" s="229">
        <v>1.4930000000000001</v>
      </c>
      <c r="G59" s="229">
        <v>0.25</v>
      </c>
      <c r="H59" s="229">
        <v>0.35</v>
      </c>
      <c r="I59" s="229">
        <v>0.123</v>
      </c>
      <c r="J59" s="229">
        <v>0.28999999999999998</v>
      </c>
      <c r="K59" s="229">
        <v>0.32</v>
      </c>
      <c r="L59" s="229">
        <v>0.2</v>
      </c>
      <c r="M59" s="229">
        <v>0.18</v>
      </c>
      <c r="N59" s="229">
        <v>0.31</v>
      </c>
      <c r="O59" s="229">
        <v>0.62</v>
      </c>
      <c r="P59" s="229">
        <v>0.64</v>
      </c>
      <c r="Q59" s="229">
        <v>0.4</v>
      </c>
      <c r="R59" s="210"/>
      <c r="S59" s="210"/>
      <c r="T59" s="210"/>
      <c r="U59" s="210"/>
    </row>
    <row r="60" spans="1:21" s="80" customFormat="1" ht="19.5" customHeight="1">
      <c r="A60" s="211" t="s">
        <v>86</v>
      </c>
      <c r="B60" s="216" t="s">
        <v>100</v>
      </c>
      <c r="C60" s="217" t="s">
        <v>101</v>
      </c>
      <c r="D60" s="229">
        <v>3.79</v>
      </c>
      <c r="E60" s="229">
        <v>1.1200000000000001</v>
      </c>
      <c r="F60" s="229">
        <v>0</v>
      </c>
      <c r="G60" s="229">
        <v>0</v>
      </c>
      <c r="H60" s="229">
        <v>0</v>
      </c>
      <c r="I60" s="229">
        <v>0.03</v>
      </c>
      <c r="J60" s="229">
        <v>0</v>
      </c>
      <c r="K60" s="229">
        <v>2.44</v>
      </c>
      <c r="L60" s="229">
        <v>0</v>
      </c>
      <c r="M60" s="229">
        <v>0</v>
      </c>
      <c r="N60" s="229">
        <v>0</v>
      </c>
      <c r="O60" s="229">
        <v>0</v>
      </c>
      <c r="P60" s="229">
        <v>0.1</v>
      </c>
      <c r="Q60" s="229">
        <v>0.1</v>
      </c>
      <c r="R60" s="210"/>
      <c r="S60" s="210"/>
      <c r="T60" s="210"/>
      <c r="U60" s="210"/>
    </row>
    <row r="61" spans="1:21" s="80" customFormat="1" ht="19.5" customHeight="1">
      <c r="A61" s="211" t="s">
        <v>104</v>
      </c>
      <c r="B61" s="216" t="s">
        <v>112</v>
      </c>
      <c r="C61" s="217" t="s">
        <v>113</v>
      </c>
      <c r="D61" s="229">
        <v>0</v>
      </c>
      <c r="E61" s="229">
        <v>0</v>
      </c>
      <c r="F61" s="229">
        <v>0</v>
      </c>
      <c r="G61" s="229">
        <v>0</v>
      </c>
      <c r="H61" s="229">
        <v>0</v>
      </c>
      <c r="I61" s="229">
        <v>0</v>
      </c>
      <c r="J61" s="229">
        <v>0</v>
      </c>
      <c r="K61" s="229">
        <v>0</v>
      </c>
      <c r="L61" s="229">
        <v>0</v>
      </c>
      <c r="M61" s="229">
        <v>0</v>
      </c>
      <c r="N61" s="229">
        <v>0</v>
      </c>
      <c r="O61" s="229">
        <v>0</v>
      </c>
      <c r="P61" s="229">
        <v>0</v>
      </c>
      <c r="Q61" s="229">
        <v>0</v>
      </c>
      <c r="R61" s="210"/>
      <c r="S61" s="210"/>
      <c r="T61" s="210"/>
      <c r="U61" s="210"/>
    </row>
    <row r="62" spans="1:21" s="80" customFormat="1" ht="19.5" customHeight="1">
      <c r="A62" s="211" t="s">
        <v>105</v>
      </c>
      <c r="B62" s="216" t="s">
        <v>117</v>
      </c>
      <c r="C62" s="217" t="s">
        <v>40</v>
      </c>
      <c r="D62" s="229">
        <v>0.2</v>
      </c>
      <c r="E62" s="229">
        <v>0</v>
      </c>
      <c r="F62" s="229">
        <v>0</v>
      </c>
      <c r="G62" s="229">
        <v>0.2</v>
      </c>
      <c r="H62" s="229">
        <v>0</v>
      </c>
      <c r="I62" s="229">
        <v>0</v>
      </c>
      <c r="J62" s="229">
        <v>0</v>
      </c>
      <c r="K62" s="229">
        <v>0</v>
      </c>
      <c r="L62" s="229">
        <v>0</v>
      </c>
      <c r="M62" s="229">
        <v>0</v>
      </c>
      <c r="N62" s="229">
        <v>0</v>
      </c>
      <c r="O62" s="229">
        <v>0</v>
      </c>
      <c r="P62" s="229">
        <v>0</v>
      </c>
      <c r="Q62" s="229">
        <v>0</v>
      </c>
      <c r="R62" s="210"/>
      <c r="S62" s="210"/>
      <c r="T62" s="210"/>
      <c r="U62" s="210"/>
    </row>
    <row r="63" spans="1:21" s="80" customFormat="1" ht="19.5" customHeight="1">
      <c r="A63" s="211" t="s">
        <v>106</v>
      </c>
      <c r="B63" s="216" t="s">
        <v>118</v>
      </c>
      <c r="C63" s="217" t="s">
        <v>43</v>
      </c>
      <c r="D63" s="229">
        <v>793.97</v>
      </c>
      <c r="E63" s="229">
        <v>100.34</v>
      </c>
      <c r="F63" s="229">
        <v>69.150000000000006</v>
      </c>
      <c r="G63" s="229">
        <v>67.17</v>
      </c>
      <c r="H63" s="229">
        <v>43.56</v>
      </c>
      <c r="I63" s="229">
        <v>63.45</v>
      </c>
      <c r="J63" s="229">
        <v>7.4</v>
      </c>
      <c r="K63" s="229">
        <v>105.81</v>
      </c>
      <c r="L63" s="229">
        <v>19.920000000000002</v>
      </c>
      <c r="M63" s="229">
        <v>30.83</v>
      </c>
      <c r="N63" s="229">
        <v>7.74</v>
      </c>
      <c r="O63" s="229">
        <v>118.22</v>
      </c>
      <c r="P63" s="229">
        <v>78.2</v>
      </c>
      <c r="Q63" s="229">
        <v>82.18</v>
      </c>
      <c r="R63" s="210"/>
      <c r="S63" s="210"/>
      <c r="T63" s="210"/>
      <c r="U63" s="210"/>
    </row>
    <row r="64" spans="1:21" s="80" customFormat="1" ht="19.5" customHeight="1">
      <c r="A64" s="218" t="s">
        <v>107</v>
      </c>
      <c r="B64" s="216" t="s">
        <v>79</v>
      </c>
      <c r="C64" s="217" t="s">
        <v>42</v>
      </c>
      <c r="D64" s="229">
        <v>0.01</v>
      </c>
      <c r="E64" s="229">
        <v>0</v>
      </c>
      <c r="F64" s="229">
        <v>0</v>
      </c>
      <c r="G64" s="229">
        <v>0</v>
      </c>
      <c r="H64" s="229">
        <v>0</v>
      </c>
      <c r="I64" s="229">
        <v>0</v>
      </c>
      <c r="J64" s="229">
        <v>0</v>
      </c>
      <c r="K64" s="229">
        <v>0.01</v>
      </c>
      <c r="L64" s="229">
        <v>0</v>
      </c>
      <c r="M64" s="229">
        <v>0</v>
      </c>
      <c r="N64" s="229">
        <v>0</v>
      </c>
      <c r="O64" s="229">
        <v>0</v>
      </c>
      <c r="P64" s="229">
        <v>0</v>
      </c>
      <c r="Q64" s="229">
        <v>0</v>
      </c>
      <c r="R64" s="210"/>
      <c r="S64" s="210"/>
      <c r="T64" s="210"/>
      <c r="U64" s="210"/>
    </row>
    <row r="65" spans="1:21" s="80" customFormat="1" ht="19.5" customHeight="1">
      <c r="A65" s="211" t="s">
        <v>108</v>
      </c>
      <c r="B65" s="216" t="s">
        <v>119</v>
      </c>
      <c r="C65" s="217" t="s">
        <v>56</v>
      </c>
      <c r="D65" s="229">
        <v>0.20800000000000002</v>
      </c>
      <c r="E65" s="229">
        <v>1.7999999999999999E-2</v>
      </c>
      <c r="F65" s="229">
        <v>0</v>
      </c>
      <c r="G65" s="229">
        <v>0</v>
      </c>
      <c r="H65" s="229">
        <v>0</v>
      </c>
      <c r="I65" s="229">
        <v>0.1</v>
      </c>
      <c r="J65" s="229">
        <v>0</v>
      </c>
      <c r="K65" s="229">
        <v>0</v>
      </c>
      <c r="L65" s="229">
        <v>0</v>
      </c>
      <c r="M65" s="229">
        <v>0</v>
      </c>
      <c r="N65" s="229">
        <v>0</v>
      </c>
      <c r="O65" s="229">
        <v>0</v>
      </c>
      <c r="P65" s="229">
        <v>0.09</v>
      </c>
      <c r="Q65" s="229">
        <v>0</v>
      </c>
      <c r="R65" s="210"/>
      <c r="S65" s="210"/>
      <c r="T65" s="210"/>
      <c r="U65" s="210"/>
    </row>
    <row r="66" spans="1:21" s="239" customFormat="1" ht="19.5" customHeight="1">
      <c r="A66" s="286">
        <v>3</v>
      </c>
      <c r="B66" s="287" t="s">
        <v>57</v>
      </c>
      <c r="C66" s="286" t="s">
        <v>83</v>
      </c>
      <c r="D66" s="233">
        <v>14862.8485</v>
      </c>
      <c r="E66" s="233">
        <v>607.37220000000002</v>
      </c>
      <c r="F66" s="233">
        <v>414.42</v>
      </c>
      <c r="G66" s="233">
        <v>398.12</v>
      </c>
      <c r="H66" s="233">
        <v>2080.5299999999997</v>
      </c>
      <c r="I66" s="233">
        <v>1668.9512</v>
      </c>
      <c r="J66" s="233">
        <v>953.36</v>
      </c>
      <c r="K66" s="233">
        <v>2565.0300000000002</v>
      </c>
      <c r="L66" s="233">
        <v>45.32</v>
      </c>
      <c r="M66" s="233">
        <v>851.03</v>
      </c>
      <c r="N66" s="233">
        <v>1877.54</v>
      </c>
      <c r="O66" s="233">
        <v>1328.5051000000001</v>
      </c>
      <c r="P66" s="233">
        <v>870.4799999999999</v>
      </c>
      <c r="Q66" s="233">
        <v>1202.19</v>
      </c>
      <c r="R66" s="240"/>
      <c r="S66" s="240"/>
      <c r="T66" s="240"/>
      <c r="U66" s="240"/>
    </row>
  </sheetData>
  <mergeCells count="8">
    <mergeCell ref="A2:Q2"/>
    <mergeCell ref="A5:A6"/>
    <mergeCell ref="B5:B6"/>
    <mergeCell ref="C5:C6"/>
    <mergeCell ref="D5:D6"/>
    <mergeCell ref="A3:Q3"/>
    <mergeCell ref="E5:Q5"/>
    <mergeCell ref="O4:Q4"/>
  </mergeCells>
  <pageMargins left="1" right="0" top="0.25" bottom="0.25" header="0.31496062992126" footer="0.31496062992126"/>
  <pageSetup paperSize="8" scale="67"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66"/>
  <sheetViews>
    <sheetView zoomScale="55" zoomScaleNormal="55" workbookViewId="0">
      <pane ySplit="6" topLeftCell="A23" activePane="bottomLeft" state="frozen"/>
      <selection activeCell="AY84" sqref="AY84"/>
      <selection pane="bottomLeft" activeCell="B15" sqref="B15"/>
    </sheetView>
  </sheetViews>
  <sheetFormatPr defaultColWidth="9" defaultRowHeight="15"/>
  <cols>
    <col min="1" max="1" width="5.375" style="31" customWidth="1"/>
    <col min="2" max="2" width="47.75" style="31" customWidth="1"/>
    <col min="3" max="3" width="7.125" style="31" customWidth="1"/>
    <col min="4" max="4" width="13.375" style="46" customWidth="1"/>
    <col min="5" max="5" width="10.25" style="45" customWidth="1"/>
    <col min="6" max="6" width="10.875" style="45" customWidth="1"/>
    <col min="7" max="7" width="11.5" style="45" customWidth="1"/>
    <col min="8" max="16384" width="9" style="31"/>
  </cols>
  <sheetData>
    <row r="1" spans="1:9" ht="18.75">
      <c r="A1" s="541" t="s">
        <v>201</v>
      </c>
      <c r="B1" s="541"/>
      <c r="C1" s="541"/>
      <c r="D1" s="541"/>
      <c r="E1" s="541"/>
      <c r="F1" s="541"/>
      <c r="G1" s="541"/>
    </row>
    <row r="2" spans="1:9" s="17" customFormat="1" ht="27.75" customHeight="1">
      <c r="A2" s="613" t="s">
        <v>1239</v>
      </c>
      <c r="B2" s="614"/>
      <c r="C2" s="614"/>
      <c r="D2" s="614"/>
      <c r="E2" s="614"/>
      <c r="F2" s="614"/>
      <c r="G2" s="614"/>
    </row>
    <row r="3" spans="1:9" s="18" customFormat="1" ht="23.25" customHeight="1">
      <c r="A3" s="615" t="str">
        <f>'[4]01CH'!A3:AB3</f>
        <v>HUYỆN BẮC MÊ - TỈNH HÀ GIANG</v>
      </c>
      <c r="B3" s="615"/>
      <c r="C3" s="615"/>
      <c r="D3" s="615"/>
      <c r="E3" s="615"/>
      <c r="F3" s="615"/>
      <c r="G3" s="615"/>
    </row>
    <row r="4" spans="1:9" s="30" customFormat="1" ht="21" customHeight="1">
      <c r="A4" s="544" t="s">
        <v>1</v>
      </c>
      <c r="B4" s="544" t="s">
        <v>203</v>
      </c>
      <c r="C4" s="544" t="s">
        <v>181</v>
      </c>
      <c r="D4" s="612" t="s">
        <v>1238</v>
      </c>
      <c r="E4" s="546" t="s">
        <v>1237</v>
      </c>
      <c r="F4" s="546"/>
      <c r="G4" s="546"/>
    </row>
    <row r="5" spans="1:9" s="30" customFormat="1" ht="19.5" customHeight="1">
      <c r="A5" s="544"/>
      <c r="B5" s="544"/>
      <c r="C5" s="544"/>
      <c r="D5" s="612"/>
      <c r="E5" s="545" t="s">
        <v>188</v>
      </c>
      <c r="F5" s="546" t="s">
        <v>150</v>
      </c>
      <c r="G5" s="546"/>
    </row>
    <row r="6" spans="1:9" s="30" customFormat="1" ht="45.75" customHeight="1">
      <c r="A6" s="544"/>
      <c r="B6" s="544"/>
      <c r="C6" s="544"/>
      <c r="D6" s="612"/>
      <c r="E6" s="545"/>
      <c r="F6" s="28" t="s">
        <v>316</v>
      </c>
      <c r="G6" s="516" t="s">
        <v>200</v>
      </c>
    </row>
    <row r="7" spans="1:9" s="265" customFormat="1" ht="19.5" customHeight="1">
      <c r="A7" s="261" t="s">
        <v>242</v>
      </c>
      <c r="B7" s="261" t="s">
        <v>243</v>
      </c>
      <c r="C7" s="261" t="s">
        <v>244</v>
      </c>
      <c r="D7" s="262" t="s">
        <v>273</v>
      </c>
      <c r="E7" s="263" t="s">
        <v>245</v>
      </c>
      <c r="F7" s="264" t="s">
        <v>274</v>
      </c>
      <c r="G7" s="262" t="s">
        <v>275</v>
      </c>
    </row>
    <row r="8" spans="1:9" s="30" customFormat="1" ht="16.149999999999999" customHeight="1">
      <c r="A8" s="7"/>
      <c r="B8" s="44" t="s">
        <v>276</v>
      </c>
      <c r="C8" s="7"/>
      <c r="D8" s="111">
        <v>85606.55</v>
      </c>
      <c r="E8" s="112">
        <v>85606.547999999995</v>
      </c>
      <c r="F8" s="495">
        <v>-2.0000000076834112E-3</v>
      </c>
      <c r="G8" s="113">
        <v>99.999997663730156</v>
      </c>
    </row>
    <row r="9" spans="1:9" s="291" customFormat="1" ht="16.149999999999999" customHeight="1">
      <c r="A9" s="237">
        <v>1</v>
      </c>
      <c r="B9" s="266" t="s">
        <v>3</v>
      </c>
      <c r="C9" s="237" t="s">
        <v>4</v>
      </c>
      <c r="D9" s="288">
        <v>66821.2</v>
      </c>
      <c r="E9" s="289">
        <v>66837.646500000003</v>
      </c>
      <c r="F9" s="496">
        <v>16.446500000005472</v>
      </c>
      <c r="G9" s="290">
        <v>100.02461269776659</v>
      </c>
      <c r="H9" s="292"/>
      <c r="I9" s="293"/>
    </row>
    <row r="10" spans="1:9" ht="16.149999999999999" hidden="1" customHeight="1">
      <c r="A10" s="7"/>
      <c r="B10" s="10" t="s">
        <v>238</v>
      </c>
      <c r="C10" s="7"/>
      <c r="D10" s="54"/>
      <c r="E10" s="100"/>
      <c r="F10" s="497"/>
      <c r="G10" s="53"/>
    </row>
    <row r="11" spans="1:9" ht="16.149999999999999" customHeight="1">
      <c r="A11" s="11" t="s">
        <v>6</v>
      </c>
      <c r="B11" s="9" t="s">
        <v>87</v>
      </c>
      <c r="C11" s="11" t="s">
        <v>5</v>
      </c>
      <c r="D11" s="54">
        <v>3683.93</v>
      </c>
      <c r="E11" s="100">
        <v>3699.2249999999999</v>
      </c>
      <c r="F11" s="497">
        <v>15.295000000000073</v>
      </c>
      <c r="G11" s="53">
        <v>100.41518161311427</v>
      </c>
    </row>
    <row r="12" spans="1:9" s="32" customFormat="1" ht="16.149999999999999" customHeight="1">
      <c r="A12" s="52"/>
      <c r="B12" s="10" t="s">
        <v>239</v>
      </c>
      <c r="C12" s="52" t="s">
        <v>7</v>
      </c>
      <c r="D12" s="101">
        <v>716.18</v>
      </c>
      <c r="E12" s="102">
        <v>719.80000000000007</v>
      </c>
      <c r="F12" s="498">
        <v>3.6200000000001182</v>
      </c>
      <c r="G12" s="103">
        <v>100.50545952134939</v>
      </c>
    </row>
    <row r="13" spans="1:9" s="32" customFormat="1" ht="16.149999999999999" hidden="1" customHeight="1">
      <c r="A13" s="52"/>
      <c r="B13" s="10" t="s">
        <v>139</v>
      </c>
      <c r="C13" s="52" t="s">
        <v>8</v>
      </c>
      <c r="D13" s="101"/>
      <c r="E13" s="102">
        <v>2978.8050000000003</v>
      </c>
      <c r="F13" s="497">
        <v>2978.8050000000003</v>
      </c>
      <c r="G13" s="103" t="e">
        <v>#DIV/0!</v>
      </c>
    </row>
    <row r="14" spans="1:9" s="32" customFormat="1" ht="16.149999999999999" hidden="1" customHeight="1">
      <c r="A14" s="52"/>
      <c r="B14" s="10" t="s">
        <v>140</v>
      </c>
      <c r="C14" s="52" t="s">
        <v>10</v>
      </c>
      <c r="D14" s="101"/>
      <c r="E14" s="102">
        <v>0.62</v>
      </c>
      <c r="F14" s="497">
        <v>0.62</v>
      </c>
      <c r="G14" s="103" t="e">
        <v>#DIV/0!</v>
      </c>
    </row>
    <row r="15" spans="1:9" ht="16.149999999999999" customHeight="1">
      <c r="A15" s="11" t="s">
        <v>9</v>
      </c>
      <c r="B15" s="9" t="s">
        <v>91</v>
      </c>
      <c r="C15" s="11" t="s">
        <v>12</v>
      </c>
      <c r="D15" s="54">
        <v>7496.29</v>
      </c>
      <c r="E15" s="100">
        <v>7564.5656999999992</v>
      </c>
      <c r="F15" s="497">
        <v>68.275699999999233</v>
      </c>
      <c r="G15" s="53">
        <v>100.91079320570574</v>
      </c>
    </row>
    <row r="16" spans="1:9" s="32" customFormat="1" ht="16.149999999999999" customHeight="1">
      <c r="A16" s="11" t="s">
        <v>11</v>
      </c>
      <c r="B16" s="9" t="s">
        <v>61</v>
      </c>
      <c r="C16" s="11" t="s">
        <v>14</v>
      </c>
      <c r="D16" s="54">
        <v>1329.31</v>
      </c>
      <c r="E16" s="100">
        <v>1342.1318000000001</v>
      </c>
      <c r="F16" s="497">
        <v>12.821800000000167</v>
      </c>
      <c r="G16" s="53">
        <v>100.96454551609484</v>
      </c>
    </row>
    <row r="17" spans="1:7" s="32" customFormat="1" ht="16.149999999999999" customHeight="1">
      <c r="A17" s="11" t="s">
        <v>13</v>
      </c>
      <c r="B17" s="9" t="s">
        <v>62</v>
      </c>
      <c r="C17" s="11" t="s">
        <v>16</v>
      </c>
      <c r="D17" s="54">
        <v>17684.060000000001</v>
      </c>
      <c r="E17" s="100">
        <v>17806.600000000002</v>
      </c>
      <c r="F17" s="497">
        <v>122.54000000000087</v>
      </c>
      <c r="G17" s="53">
        <v>100.69294042205242</v>
      </c>
    </row>
    <row r="18" spans="1:7" ht="16.149999999999999" customHeight="1">
      <c r="A18" s="11" t="s">
        <v>15</v>
      </c>
      <c r="B18" s="9" t="s">
        <v>63</v>
      </c>
      <c r="C18" s="11" t="s">
        <v>17</v>
      </c>
      <c r="D18" s="54">
        <v>10784.84</v>
      </c>
      <c r="E18" s="100">
        <v>10771.57</v>
      </c>
      <c r="F18" s="497">
        <v>-13.270000000000437</v>
      </c>
      <c r="G18" s="53">
        <v>99.876956913593517</v>
      </c>
    </row>
    <row r="19" spans="1:7" ht="16.149999999999999" customHeight="1">
      <c r="A19" s="11" t="s">
        <v>65</v>
      </c>
      <c r="B19" s="9" t="s">
        <v>64</v>
      </c>
      <c r="C19" s="11" t="s">
        <v>18</v>
      </c>
      <c r="D19" s="54">
        <v>25035.14</v>
      </c>
      <c r="E19" s="100">
        <v>25505.594000000005</v>
      </c>
      <c r="F19" s="497">
        <v>470.45400000000518</v>
      </c>
      <c r="G19" s="53">
        <v>101.87917463213709</v>
      </c>
    </row>
    <row r="20" spans="1:7" s="32" customFormat="1" ht="16.149999999999999" customHeight="1">
      <c r="A20" s="52"/>
      <c r="B20" s="10" t="s">
        <v>240</v>
      </c>
      <c r="C20" s="52" t="s">
        <v>209</v>
      </c>
      <c r="D20" s="101"/>
      <c r="E20" s="102">
        <v>20858.43</v>
      </c>
      <c r="F20" s="498">
        <v>20858.43</v>
      </c>
      <c r="G20" s="103" t="e">
        <v>#DIV/0!</v>
      </c>
    </row>
    <row r="21" spans="1:7" s="32" customFormat="1" ht="16.149999999999999" hidden="1" customHeight="1">
      <c r="A21" s="52"/>
      <c r="B21" s="10" t="s">
        <v>218</v>
      </c>
      <c r="C21" s="52" t="s">
        <v>210</v>
      </c>
      <c r="D21" s="101"/>
      <c r="E21" s="102">
        <v>4111.9839999999995</v>
      </c>
      <c r="F21" s="497">
        <v>4111.9839999999995</v>
      </c>
      <c r="G21" s="53" t="e">
        <v>#DIV/0!</v>
      </c>
    </row>
    <row r="22" spans="1:7" s="32" customFormat="1" ht="16.149999999999999" hidden="1" customHeight="1">
      <c r="A22" s="52"/>
      <c r="B22" s="10" t="s">
        <v>219</v>
      </c>
      <c r="C22" s="52" t="s">
        <v>211</v>
      </c>
      <c r="D22" s="101"/>
      <c r="E22" s="102">
        <v>535.17999999999995</v>
      </c>
      <c r="F22" s="497">
        <v>535.17999999999995</v>
      </c>
      <c r="G22" s="53" t="e">
        <v>#DIV/0!</v>
      </c>
    </row>
    <row r="23" spans="1:7" ht="16.149999999999999" customHeight="1">
      <c r="A23" s="11" t="s">
        <v>74</v>
      </c>
      <c r="B23" s="9" t="s">
        <v>73</v>
      </c>
      <c r="C23" s="11" t="s">
        <v>19</v>
      </c>
      <c r="D23" s="54">
        <v>70.849999999999994</v>
      </c>
      <c r="E23" s="100">
        <v>71.059999999999988</v>
      </c>
      <c r="F23" s="497">
        <v>0.20999999999999375</v>
      </c>
      <c r="G23" s="53">
        <v>100.29640084685956</v>
      </c>
    </row>
    <row r="24" spans="1:7" ht="16.149999999999999" hidden="1" customHeight="1">
      <c r="A24" s="11" t="s">
        <v>88</v>
      </c>
      <c r="B24" s="9" t="s">
        <v>75</v>
      </c>
      <c r="C24" s="11" t="s">
        <v>20</v>
      </c>
      <c r="D24" s="54"/>
      <c r="E24" s="100"/>
      <c r="F24" s="497"/>
      <c r="G24" s="54"/>
    </row>
    <row r="25" spans="1:7" ht="16.149999999999999" customHeight="1">
      <c r="A25" s="11" t="s">
        <v>88</v>
      </c>
      <c r="B25" s="9" t="s">
        <v>92</v>
      </c>
      <c r="C25" s="11" t="s">
        <v>21</v>
      </c>
      <c r="D25" s="54">
        <v>736.8</v>
      </c>
      <c r="E25" s="100">
        <v>76.900000000000006</v>
      </c>
      <c r="F25" s="497">
        <v>-659.9</v>
      </c>
      <c r="G25" s="53">
        <v>10.437024972855594</v>
      </c>
    </row>
    <row r="26" spans="1:7" s="291" customFormat="1" ht="16.149999999999999" customHeight="1">
      <c r="A26" s="237">
        <v>2</v>
      </c>
      <c r="B26" s="266" t="s">
        <v>22</v>
      </c>
      <c r="C26" s="237" t="s">
        <v>23</v>
      </c>
      <c r="D26" s="288">
        <v>4500.17</v>
      </c>
      <c r="E26" s="289">
        <v>3906.0529999999999</v>
      </c>
      <c r="F26" s="496">
        <v>-594.11700000000019</v>
      </c>
      <c r="G26" s="290">
        <v>86.797898746047366</v>
      </c>
    </row>
    <row r="27" spans="1:7" s="32" customFormat="1" ht="16.149999999999999" hidden="1" customHeight="1">
      <c r="A27" s="7"/>
      <c r="B27" s="10" t="s">
        <v>238</v>
      </c>
      <c r="C27" s="7"/>
      <c r="D27" s="54"/>
      <c r="E27" s="100"/>
      <c r="F27" s="497"/>
      <c r="G27" s="53"/>
    </row>
    <row r="28" spans="1:7" ht="16.149999999999999" customHeight="1">
      <c r="A28" s="11" t="s">
        <v>24</v>
      </c>
      <c r="B28" s="9" t="s">
        <v>66</v>
      </c>
      <c r="C28" s="11" t="s">
        <v>27</v>
      </c>
      <c r="D28" s="54">
        <v>19.440000000000001</v>
      </c>
      <c r="E28" s="100">
        <v>9.7199999999999989</v>
      </c>
      <c r="F28" s="497">
        <v>-9.7200000000000024</v>
      </c>
      <c r="G28" s="53">
        <v>49.999999999999986</v>
      </c>
    </row>
    <row r="29" spans="1:7" ht="16.149999999999999" customHeight="1">
      <c r="A29" s="11" t="s">
        <v>26</v>
      </c>
      <c r="B29" s="9" t="s">
        <v>67</v>
      </c>
      <c r="C29" s="11" t="s">
        <v>29</v>
      </c>
      <c r="D29" s="54">
        <v>0.39</v>
      </c>
      <c r="E29" s="100">
        <v>0.39</v>
      </c>
      <c r="F29" s="497">
        <v>0</v>
      </c>
      <c r="G29" s="53">
        <v>100</v>
      </c>
    </row>
    <row r="30" spans="1:7" ht="16.149999999999999" customHeight="1">
      <c r="A30" s="11" t="s">
        <v>28</v>
      </c>
      <c r="B30" s="9" t="s">
        <v>68</v>
      </c>
      <c r="C30" s="11" t="s">
        <v>31</v>
      </c>
      <c r="D30" s="54"/>
      <c r="E30" s="100"/>
      <c r="F30" s="497"/>
      <c r="G30" s="53"/>
    </row>
    <row r="31" spans="1:7" s="32" customFormat="1" ht="16.149999999999999" customHeight="1">
      <c r="A31" s="11" t="s">
        <v>30</v>
      </c>
      <c r="B31" s="9" t="s">
        <v>94</v>
      </c>
      <c r="C31" s="11" t="s">
        <v>95</v>
      </c>
      <c r="D31" s="54"/>
      <c r="E31" s="100"/>
      <c r="F31" s="497"/>
      <c r="G31" s="53"/>
    </row>
    <row r="32" spans="1:7" ht="16.149999999999999" customHeight="1">
      <c r="A32" s="11" t="s">
        <v>32</v>
      </c>
      <c r="B32" s="9" t="s">
        <v>288</v>
      </c>
      <c r="C32" s="11" t="s">
        <v>96</v>
      </c>
      <c r="D32" s="54">
        <v>292.22000000000003</v>
      </c>
      <c r="E32" s="100">
        <v>19.27</v>
      </c>
      <c r="F32" s="497">
        <v>-272.95000000000005</v>
      </c>
      <c r="G32" s="53">
        <v>6.5943467250701522</v>
      </c>
    </row>
    <row r="33" spans="1:8" ht="16.149999999999999" customHeight="1">
      <c r="A33" s="11" t="s">
        <v>34</v>
      </c>
      <c r="B33" s="9" t="s">
        <v>97</v>
      </c>
      <c r="C33" s="11" t="s">
        <v>33</v>
      </c>
      <c r="D33" s="54">
        <v>8.0500000000000007</v>
      </c>
      <c r="E33" s="100">
        <v>3.25</v>
      </c>
      <c r="F33" s="497">
        <v>-4.8000000000000007</v>
      </c>
      <c r="G33" s="53">
        <v>40.372670807453417</v>
      </c>
    </row>
    <row r="34" spans="1:8" s="32" customFormat="1" ht="16.149999999999999" customHeight="1">
      <c r="A34" s="11" t="s">
        <v>69</v>
      </c>
      <c r="B34" s="9" t="s">
        <v>109</v>
      </c>
      <c r="C34" s="11" t="s">
        <v>36</v>
      </c>
      <c r="D34" s="54">
        <v>995.91</v>
      </c>
      <c r="E34" s="100">
        <v>951.23</v>
      </c>
      <c r="F34" s="497">
        <v>-44.67999999999995</v>
      </c>
      <c r="G34" s="53">
        <v>95.513650831902481</v>
      </c>
    </row>
    <row r="35" spans="1:8" s="32" customFormat="1" ht="16.149999999999999" customHeight="1">
      <c r="A35" s="11" t="s">
        <v>70</v>
      </c>
      <c r="B35" s="200" t="s">
        <v>102</v>
      </c>
      <c r="C35" s="517" t="s">
        <v>35</v>
      </c>
      <c r="D35" s="54">
        <v>4.67</v>
      </c>
      <c r="E35" s="100">
        <v>0</v>
      </c>
      <c r="F35" s="497">
        <v>-4.67</v>
      </c>
      <c r="G35" s="53">
        <v>0</v>
      </c>
    </row>
    <row r="36" spans="1:8" ht="16.149999999999999" customHeight="1">
      <c r="A36" s="11" t="s">
        <v>71</v>
      </c>
      <c r="B36" s="9" t="s">
        <v>128</v>
      </c>
      <c r="C36" s="11" t="s">
        <v>44</v>
      </c>
      <c r="D36" s="114">
        <v>2046.89</v>
      </c>
      <c r="E36" s="115">
        <v>1752.2951999999998</v>
      </c>
      <c r="F36" s="497">
        <v>-294.5948000000003</v>
      </c>
      <c r="G36" s="104">
        <v>85.607687760456102</v>
      </c>
    </row>
    <row r="37" spans="1:8" s="32" customFormat="1" ht="16.149999999999999" hidden="1" customHeight="1">
      <c r="A37" s="11"/>
      <c r="B37" s="10" t="s">
        <v>238</v>
      </c>
      <c r="C37" s="11"/>
      <c r="D37" s="54"/>
      <c r="E37" s="100"/>
      <c r="F37" s="499">
        <v>0</v>
      </c>
      <c r="G37" s="54">
        <v>0</v>
      </c>
    </row>
    <row r="38" spans="1:8" ht="16.149999999999999" customHeight="1">
      <c r="A38" s="11" t="s">
        <v>189</v>
      </c>
      <c r="B38" s="9" t="s">
        <v>125</v>
      </c>
      <c r="C38" s="11" t="s">
        <v>45</v>
      </c>
      <c r="D38" s="54"/>
      <c r="E38" s="100">
        <v>729.06230000000005</v>
      </c>
      <c r="F38" s="497">
        <v>729.06230000000005</v>
      </c>
      <c r="G38" s="53"/>
    </row>
    <row r="39" spans="1:8" ht="16.149999999999999" customHeight="1">
      <c r="A39" s="11" t="s">
        <v>189</v>
      </c>
      <c r="B39" s="9" t="s">
        <v>126</v>
      </c>
      <c r="C39" s="11" t="s">
        <v>46</v>
      </c>
      <c r="D39" s="54"/>
      <c r="E39" s="100">
        <v>29.659999999999997</v>
      </c>
      <c r="F39" s="497">
        <v>29.659999999999997</v>
      </c>
      <c r="G39" s="53"/>
    </row>
    <row r="40" spans="1:8" s="32" customFormat="1" ht="16.149999999999999" customHeight="1">
      <c r="A40" s="11" t="s">
        <v>189</v>
      </c>
      <c r="B40" s="9" t="s">
        <v>129</v>
      </c>
      <c r="C40" s="11" t="s">
        <v>49</v>
      </c>
      <c r="D40" s="54"/>
      <c r="E40" s="100">
        <v>1.1000000000000001</v>
      </c>
      <c r="F40" s="497">
        <v>1.1000000000000001</v>
      </c>
      <c r="G40" s="53"/>
    </row>
    <row r="41" spans="1:8" s="32" customFormat="1" ht="16.149999999999999" customHeight="1">
      <c r="A41" s="11" t="s">
        <v>189</v>
      </c>
      <c r="B41" s="9" t="s">
        <v>131</v>
      </c>
      <c r="C41" s="11" t="s">
        <v>50</v>
      </c>
      <c r="D41" s="54"/>
      <c r="E41" s="100">
        <v>4.3088000000000006</v>
      </c>
      <c r="F41" s="497">
        <v>4.3088000000000006</v>
      </c>
      <c r="G41" s="53"/>
    </row>
    <row r="42" spans="1:8" ht="16.149999999999999" customHeight="1">
      <c r="A42" s="11" t="s">
        <v>189</v>
      </c>
      <c r="B42" s="9" t="s">
        <v>213</v>
      </c>
      <c r="C42" s="11" t="s">
        <v>51</v>
      </c>
      <c r="D42" s="54"/>
      <c r="E42" s="100">
        <v>37.793199999999999</v>
      </c>
      <c r="F42" s="497">
        <v>37.793199999999999</v>
      </c>
      <c r="G42" s="53"/>
    </row>
    <row r="43" spans="1:8" ht="16.149999999999999" customHeight="1">
      <c r="A43" s="11" t="s">
        <v>189</v>
      </c>
      <c r="B43" s="9" t="s">
        <v>132</v>
      </c>
      <c r="C43" s="11" t="s">
        <v>52</v>
      </c>
      <c r="D43" s="54"/>
      <c r="E43" s="100">
        <v>4.3509000000000002</v>
      </c>
      <c r="F43" s="497">
        <v>4.3509000000000002</v>
      </c>
      <c r="G43" s="53"/>
    </row>
    <row r="44" spans="1:8" s="32" customFormat="1" ht="16.149999999999999" customHeight="1">
      <c r="A44" s="11" t="s">
        <v>189</v>
      </c>
      <c r="B44" s="9" t="s">
        <v>134</v>
      </c>
      <c r="C44" s="11" t="s">
        <v>47</v>
      </c>
      <c r="D44" s="54"/>
      <c r="E44" s="100">
        <v>910.01999999999987</v>
      </c>
      <c r="F44" s="497">
        <v>910.01999999999987</v>
      </c>
      <c r="G44" s="53"/>
      <c r="H44" s="518"/>
    </row>
    <row r="45" spans="1:8" s="32" customFormat="1" ht="16.149999999999999" customHeight="1">
      <c r="A45" s="11" t="s">
        <v>189</v>
      </c>
      <c r="B45" s="9" t="s">
        <v>289</v>
      </c>
      <c r="C45" s="11" t="s">
        <v>48</v>
      </c>
      <c r="D45" s="54"/>
      <c r="E45" s="100">
        <v>1.7500000000000002</v>
      </c>
      <c r="F45" s="499">
        <v>1.7500000000000002</v>
      </c>
      <c r="G45" s="54"/>
    </row>
    <row r="46" spans="1:8" s="32" customFormat="1" ht="16.149999999999999" customHeight="1">
      <c r="A46" s="11" t="s">
        <v>189</v>
      </c>
      <c r="B46" s="9" t="s">
        <v>220</v>
      </c>
      <c r="C46" s="11" t="s">
        <v>221</v>
      </c>
      <c r="D46" s="108"/>
      <c r="E46" s="100"/>
      <c r="F46" s="497"/>
      <c r="G46" s="53"/>
    </row>
    <row r="47" spans="1:8" ht="16.149999999999999" customHeight="1">
      <c r="A47" s="11" t="s">
        <v>189</v>
      </c>
      <c r="B47" s="9" t="s">
        <v>286</v>
      </c>
      <c r="C47" s="11" t="s">
        <v>37</v>
      </c>
      <c r="D47" s="104">
        <v>2.85</v>
      </c>
      <c r="E47" s="100">
        <v>5.4499999999999993</v>
      </c>
      <c r="F47" s="497">
        <v>2.5999999999999992</v>
      </c>
      <c r="G47" s="53">
        <v>191.22807017543857</v>
      </c>
    </row>
    <row r="48" spans="1:8" ht="16.149999999999999" customHeight="1">
      <c r="A48" s="11" t="s">
        <v>189</v>
      </c>
      <c r="B48" s="9" t="s">
        <v>82</v>
      </c>
      <c r="C48" s="11" t="s">
        <v>38</v>
      </c>
      <c r="D48" s="104">
        <v>4.84</v>
      </c>
      <c r="E48" s="100">
        <v>2.34</v>
      </c>
      <c r="F48" s="497">
        <v>-2.5</v>
      </c>
      <c r="G48" s="53">
        <v>48.347107438016529</v>
      </c>
    </row>
    <row r="49" spans="1:7" ht="16.149999999999999" customHeight="1">
      <c r="A49" s="11" t="s">
        <v>189</v>
      </c>
      <c r="B49" s="200" t="s">
        <v>114</v>
      </c>
      <c r="C49" s="517" t="s">
        <v>39</v>
      </c>
      <c r="D49" s="104"/>
      <c r="E49" s="100"/>
      <c r="F49" s="497"/>
      <c r="G49" s="53"/>
    </row>
    <row r="50" spans="1:7" ht="16.149999999999999" customHeight="1">
      <c r="A50" s="11" t="s">
        <v>189</v>
      </c>
      <c r="B50" s="200" t="s">
        <v>287</v>
      </c>
      <c r="C50" s="517" t="s">
        <v>41</v>
      </c>
      <c r="D50" s="104">
        <v>26.41</v>
      </c>
      <c r="E50" s="100">
        <v>22.909999999999997</v>
      </c>
      <c r="F50" s="497">
        <v>-3.5000000000000036</v>
      </c>
      <c r="G50" s="53">
        <v>86.747444149943192</v>
      </c>
    </row>
    <row r="51" spans="1:7" ht="16.149999999999999" customHeight="1">
      <c r="A51" s="11" t="s">
        <v>189</v>
      </c>
      <c r="B51" s="9" t="s">
        <v>133</v>
      </c>
      <c r="C51" s="11" t="s">
        <v>53</v>
      </c>
      <c r="D51" s="104"/>
      <c r="E51" s="100"/>
      <c r="F51" s="497"/>
      <c r="G51" s="53"/>
    </row>
    <row r="52" spans="1:7" ht="16.149999999999999" customHeight="1">
      <c r="A52" s="11" t="s">
        <v>189</v>
      </c>
      <c r="B52" s="9" t="s">
        <v>130</v>
      </c>
      <c r="C52" s="11" t="s">
        <v>54</v>
      </c>
      <c r="D52" s="104"/>
      <c r="E52" s="100"/>
      <c r="F52" s="497"/>
      <c r="G52" s="53"/>
    </row>
    <row r="53" spans="1:7" ht="16.149999999999999" customHeight="1">
      <c r="A53" s="11" t="s">
        <v>189</v>
      </c>
      <c r="B53" s="9" t="s">
        <v>127</v>
      </c>
      <c r="C53" s="11" t="s">
        <v>55</v>
      </c>
      <c r="D53" s="104"/>
      <c r="E53" s="100"/>
      <c r="F53" s="497"/>
      <c r="G53" s="53"/>
    </row>
    <row r="54" spans="1:7" ht="16.149999999999999" customHeight="1">
      <c r="A54" s="11" t="s">
        <v>72</v>
      </c>
      <c r="B54" s="9" t="s">
        <v>98</v>
      </c>
      <c r="C54" s="11" t="s">
        <v>59</v>
      </c>
      <c r="D54" s="104"/>
      <c r="E54" s="100"/>
      <c r="F54" s="497"/>
      <c r="G54" s="53"/>
    </row>
    <row r="55" spans="1:7" ht="16.149999999999999" customHeight="1">
      <c r="A55" s="11" t="s">
        <v>76</v>
      </c>
      <c r="B55" s="200" t="s">
        <v>103</v>
      </c>
      <c r="C55" s="517" t="s">
        <v>115</v>
      </c>
      <c r="D55" s="104">
        <v>8.0299999999999994</v>
      </c>
      <c r="E55" s="100">
        <v>7.0724999999999998</v>
      </c>
      <c r="F55" s="497">
        <v>-0.95749999999999957</v>
      </c>
      <c r="G55" s="53">
        <v>88.075965130759656</v>
      </c>
    </row>
    <row r="56" spans="1:7" ht="16.149999999999999" customHeight="1">
      <c r="A56" s="11" t="s">
        <v>77</v>
      </c>
      <c r="B56" s="200" t="s">
        <v>290</v>
      </c>
      <c r="C56" s="517" t="s">
        <v>116</v>
      </c>
      <c r="D56" s="104">
        <v>1.69</v>
      </c>
      <c r="E56" s="100">
        <v>1.6878</v>
      </c>
      <c r="F56" s="497">
        <v>-2.1999999999999797E-3</v>
      </c>
      <c r="G56" s="53">
        <v>100</v>
      </c>
    </row>
    <row r="57" spans="1:7" ht="16.149999999999999" customHeight="1">
      <c r="A57" s="11" t="s">
        <v>78</v>
      </c>
      <c r="B57" s="9" t="s">
        <v>110</v>
      </c>
      <c r="C57" s="11" t="s">
        <v>60</v>
      </c>
      <c r="D57" s="104">
        <v>319.85000000000002</v>
      </c>
      <c r="E57" s="100">
        <v>306.42</v>
      </c>
      <c r="F57" s="497">
        <v>-13.430000000000007</v>
      </c>
      <c r="G57" s="53">
        <v>95.80115679224636</v>
      </c>
    </row>
    <row r="58" spans="1:7" ht="16.149999999999999" customHeight="1">
      <c r="A58" s="11" t="s">
        <v>84</v>
      </c>
      <c r="B58" s="9" t="s">
        <v>111</v>
      </c>
      <c r="C58" s="11" t="s">
        <v>58</v>
      </c>
      <c r="D58" s="104">
        <v>54.56</v>
      </c>
      <c r="E58" s="100">
        <v>46.227199999999996</v>
      </c>
      <c r="F58" s="497">
        <v>-8.332800000000006</v>
      </c>
      <c r="G58" s="53">
        <v>84.72727272727272</v>
      </c>
    </row>
    <row r="59" spans="1:7" ht="16.149999999999999" customHeight="1">
      <c r="A59" s="11" t="s">
        <v>85</v>
      </c>
      <c r="B59" s="200" t="s">
        <v>99</v>
      </c>
      <c r="C59" s="517" t="s">
        <v>25</v>
      </c>
      <c r="D59" s="104">
        <v>12.7</v>
      </c>
      <c r="E59" s="100">
        <v>10.3123</v>
      </c>
      <c r="F59" s="497">
        <v>-2.3876999999999988</v>
      </c>
      <c r="G59" s="53">
        <v>81.199212598425206</v>
      </c>
    </row>
    <row r="60" spans="1:7" ht="16.149999999999999" customHeight="1">
      <c r="A60" s="11" t="s">
        <v>86</v>
      </c>
      <c r="B60" s="200" t="s">
        <v>100</v>
      </c>
      <c r="C60" s="517" t="s">
        <v>101</v>
      </c>
      <c r="D60" s="104">
        <v>1.1499999999999999</v>
      </c>
      <c r="E60" s="100">
        <v>3.79</v>
      </c>
      <c r="F60" s="497">
        <v>2.64</v>
      </c>
      <c r="G60" s="53">
        <v>329.56521739130437</v>
      </c>
    </row>
    <row r="61" spans="1:7" ht="16.149999999999999" customHeight="1">
      <c r="A61" s="11" t="s">
        <v>104</v>
      </c>
      <c r="B61" s="200" t="s">
        <v>112</v>
      </c>
      <c r="C61" s="517" t="s">
        <v>113</v>
      </c>
      <c r="D61" s="104"/>
      <c r="E61" s="100"/>
      <c r="F61" s="497"/>
      <c r="G61" s="53"/>
    </row>
    <row r="62" spans="1:7" ht="16.149999999999999" customHeight="1">
      <c r="A62" s="11" t="s">
        <v>105</v>
      </c>
      <c r="B62" s="200" t="s">
        <v>117</v>
      </c>
      <c r="C62" s="517" t="s">
        <v>40</v>
      </c>
      <c r="D62" s="104">
        <v>0.2</v>
      </c>
      <c r="E62" s="100">
        <v>0.2</v>
      </c>
      <c r="F62" s="497">
        <v>0</v>
      </c>
      <c r="G62" s="53">
        <v>100</v>
      </c>
    </row>
    <row r="63" spans="1:7" ht="16.149999999999999" customHeight="1">
      <c r="A63" s="11" t="s">
        <v>106</v>
      </c>
      <c r="B63" s="200" t="s">
        <v>118</v>
      </c>
      <c r="C63" s="517" t="s">
        <v>43</v>
      </c>
      <c r="D63" s="104">
        <v>734.21</v>
      </c>
      <c r="E63" s="100">
        <v>793.97</v>
      </c>
      <c r="F63" s="497">
        <v>59.759999999999991</v>
      </c>
      <c r="G63" s="53">
        <v>108.13936067337681</v>
      </c>
    </row>
    <row r="64" spans="1:7" ht="16.149999999999999" customHeight="1">
      <c r="A64" s="62" t="s">
        <v>107</v>
      </c>
      <c r="B64" s="200" t="s">
        <v>79</v>
      </c>
      <c r="C64" s="517" t="s">
        <v>42</v>
      </c>
      <c r="D64" s="104">
        <v>0.01</v>
      </c>
      <c r="E64" s="100">
        <v>0.01</v>
      </c>
      <c r="F64" s="497">
        <v>0</v>
      </c>
      <c r="G64" s="53">
        <v>100</v>
      </c>
    </row>
    <row r="65" spans="1:7" ht="16.149999999999999" customHeight="1">
      <c r="A65" s="11" t="s">
        <v>108</v>
      </c>
      <c r="B65" s="200" t="s">
        <v>119</v>
      </c>
      <c r="C65" s="517" t="s">
        <v>56</v>
      </c>
      <c r="D65" s="104">
        <v>0.21</v>
      </c>
      <c r="E65" s="100">
        <v>0.20800000000000002</v>
      </c>
      <c r="F65" s="497">
        <v>0</v>
      </c>
      <c r="G65" s="53">
        <v>100</v>
      </c>
    </row>
    <row r="66" spans="1:7" s="291" customFormat="1" ht="16.149999999999999" customHeight="1">
      <c r="A66" s="237">
        <v>3</v>
      </c>
      <c r="B66" s="266" t="s">
        <v>57</v>
      </c>
      <c r="C66" s="237" t="s">
        <v>83</v>
      </c>
      <c r="D66" s="294">
        <v>14285.19</v>
      </c>
      <c r="E66" s="289">
        <v>14862.8485</v>
      </c>
      <c r="F66" s="496">
        <v>577.65849999999955</v>
      </c>
      <c r="G66" s="290">
        <v>104.04375790591513</v>
      </c>
    </row>
  </sheetData>
  <mergeCells count="10">
    <mergeCell ref="A1:G1"/>
    <mergeCell ref="A2:G2"/>
    <mergeCell ref="A3:G3"/>
    <mergeCell ref="A4:A6"/>
    <mergeCell ref="B4:B6"/>
    <mergeCell ref="C4:C6"/>
    <mergeCell ref="D4:D6"/>
    <mergeCell ref="E4:G4"/>
    <mergeCell ref="F5:G5"/>
    <mergeCell ref="E5:E6"/>
  </mergeCells>
  <printOptions horizontalCentered="1" verticalCentered="1"/>
  <pageMargins left="0.75" right="0.1" top="0.25" bottom="0.1" header="0.31496062992126" footer="0.31496062992126"/>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O81"/>
  <sheetViews>
    <sheetView zoomScale="85" zoomScaleNormal="85" zoomScaleSheetLayoutView="85" workbookViewId="0">
      <pane xSplit="4" ySplit="6" topLeftCell="E10" activePane="bottomRight" state="frozen"/>
      <selection activeCell="AY84" sqref="AY84"/>
      <selection pane="topRight" activeCell="AY84" sqref="AY84"/>
      <selection pane="bottomLeft" activeCell="AY84" sqref="AY84"/>
      <selection pane="bottomRight" sqref="A1:XFD1048576"/>
    </sheetView>
  </sheetViews>
  <sheetFormatPr defaultColWidth="9" defaultRowHeight="12.75"/>
  <cols>
    <col min="1" max="1" width="5.375" style="12" customWidth="1"/>
    <col min="2" max="2" width="64.875" style="12" customWidth="1"/>
    <col min="3" max="3" width="8.625" style="12" customWidth="1"/>
    <col min="4" max="4" width="14" style="29" customWidth="1"/>
    <col min="5" max="17" width="12.5" style="12" customWidth="1"/>
    <col min="18" max="18" width="5.125" style="12" customWidth="1"/>
    <col min="19" max="19" width="15.5" style="12" customWidth="1"/>
    <col min="20" max="20" width="10.875" style="12" bestFit="1" customWidth="1"/>
    <col min="21" max="16384" width="9" style="12"/>
  </cols>
  <sheetData>
    <row r="1" spans="1:17" s="17" customFormat="1" ht="21" customHeight="1">
      <c r="A1" s="541" t="s">
        <v>1241</v>
      </c>
      <c r="B1" s="541"/>
      <c r="C1" s="541"/>
      <c r="D1" s="541"/>
      <c r="E1" s="541"/>
      <c r="F1" s="541"/>
      <c r="G1" s="541"/>
      <c r="H1" s="541"/>
      <c r="I1" s="541"/>
      <c r="J1" s="541"/>
      <c r="K1" s="541"/>
      <c r="L1" s="541"/>
      <c r="M1" s="541"/>
      <c r="N1" s="541"/>
      <c r="O1" s="541"/>
      <c r="P1" s="541"/>
      <c r="Q1" s="541"/>
    </row>
    <row r="2" spans="1:17" s="17" customFormat="1" ht="21" customHeight="1">
      <c r="A2" s="542" t="s">
        <v>1240</v>
      </c>
      <c r="B2" s="542"/>
      <c r="C2" s="542"/>
      <c r="D2" s="542"/>
      <c r="E2" s="542"/>
      <c r="F2" s="542"/>
      <c r="G2" s="542"/>
      <c r="H2" s="542"/>
      <c r="I2" s="542"/>
      <c r="J2" s="542"/>
      <c r="K2" s="542"/>
      <c r="L2" s="542"/>
      <c r="M2" s="542"/>
      <c r="N2" s="542"/>
      <c r="O2" s="542"/>
      <c r="P2" s="542"/>
      <c r="Q2" s="542"/>
    </row>
    <row r="3" spans="1:17" s="18" customFormat="1" ht="21" customHeight="1">
      <c r="A3" s="547" t="s">
        <v>217</v>
      </c>
      <c r="B3" s="547"/>
      <c r="C3" s="547"/>
      <c r="D3" s="547"/>
      <c r="E3" s="547"/>
      <c r="F3" s="547"/>
      <c r="G3" s="547"/>
      <c r="H3" s="547"/>
      <c r="I3" s="547"/>
      <c r="J3" s="547"/>
      <c r="K3" s="547"/>
      <c r="L3" s="547"/>
      <c r="M3" s="547"/>
      <c r="N3" s="547"/>
      <c r="O3" s="547"/>
      <c r="P3" s="547"/>
      <c r="Q3" s="547"/>
    </row>
    <row r="4" spans="1:17" s="60" customFormat="1" ht="21" customHeight="1">
      <c r="A4" s="526"/>
      <c r="B4" s="526"/>
      <c r="C4" s="526"/>
      <c r="D4" s="526"/>
      <c r="E4" s="526"/>
      <c r="F4" s="526"/>
      <c r="G4" s="526"/>
      <c r="H4" s="526"/>
      <c r="I4" s="526"/>
      <c r="J4" s="526"/>
      <c r="K4" s="526"/>
      <c r="L4" s="526"/>
      <c r="M4" s="526"/>
      <c r="N4" s="526"/>
      <c r="O4" s="552" t="s">
        <v>315</v>
      </c>
      <c r="P4" s="552"/>
      <c r="Q4" s="552"/>
    </row>
    <row r="5" spans="1:17" s="119" customFormat="1" ht="31.5" customHeight="1">
      <c r="A5" s="548" t="s">
        <v>1</v>
      </c>
      <c r="B5" s="548" t="s">
        <v>203</v>
      </c>
      <c r="C5" s="548" t="s">
        <v>181</v>
      </c>
      <c r="D5" s="550" t="s">
        <v>314</v>
      </c>
      <c r="E5" s="549" t="s">
        <v>147</v>
      </c>
      <c r="F5" s="549"/>
      <c r="G5" s="549"/>
      <c r="H5" s="549"/>
      <c r="I5" s="549"/>
      <c r="J5" s="549"/>
      <c r="K5" s="549"/>
      <c r="L5" s="549"/>
      <c r="M5" s="549"/>
      <c r="N5" s="549"/>
      <c r="O5" s="549"/>
      <c r="P5" s="549"/>
      <c r="Q5" s="549"/>
    </row>
    <row r="6" spans="1:17" s="119" customFormat="1" ht="31.5" customHeight="1">
      <c r="A6" s="548"/>
      <c r="B6" s="548"/>
      <c r="C6" s="548"/>
      <c r="D6" s="551"/>
      <c r="E6" s="252" t="s">
        <v>299</v>
      </c>
      <c r="F6" s="252" t="s">
        <v>300</v>
      </c>
      <c r="G6" s="252" t="s">
        <v>301</v>
      </c>
      <c r="H6" s="252" t="s">
        <v>302</v>
      </c>
      <c r="I6" s="252" t="s">
        <v>303</v>
      </c>
      <c r="J6" s="252" t="s">
        <v>304</v>
      </c>
      <c r="K6" s="252" t="s">
        <v>212</v>
      </c>
      <c r="L6" s="252" t="s">
        <v>305</v>
      </c>
      <c r="M6" s="252" t="s">
        <v>306</v>
      </c>
      <c r="N6" s="252" t="s">
        <v>307</v>
      </c>
      <c r="O6" s="252" t="s">
        <v>308</v>
      </c>
      <c r="P6" s="252" t="s">
        <v>309</v>
      </c>
      <c r="Q6" s="253" t="s">
        <v>310</v>
      </c>
    </row>
    <row r="7" spans="1:17" s="617" customFormat="1" ht="16.5" customHeight="1">
      <c r="A7" s="616" t="s">
        <v>242</v>
      </c>
      <c r="B7" s="616" t="s">
        <v>243</v>
      </c>
      <c r="C7" s="616" t="s">
        <v>244</v>
      </c>
      <c r="D7" s="181" t="s">
        <v>272</v>
      </c>
      <c r="E7" s="181">
        <v>-5</v>
      </c>
      <c r="F7" s="181">
        <v>-6</v>
      </c>
      <c r="G7" s="181" t="s">
        <v>247</v>
      </c>
      <c r="H7" s="181" t="s">
        <v>248</v>
      </c>
      <c r="I7" s="181" t="s">
        <v>249</v>
      </c>
      <c r="J7" s="181" t="s">
        <v>250</v>
      </c>
      <c r="K7" s="181" t="s">
        <v>251</v>
      </c>
      <c r="L7" s="181" t="s">
        <v>252</v>
      </c>
      <c r="M7" s="181" t="s">
        <v>253</v>
      </c>
      <c r="N7" s="181" t="s">
        <v>254</v>
      </c>
      <c r="O7" s="181" t="s">
        <v>255</v>
      </c>
      <c r="P7" s="181" t="s">
        <v>256</v>
      </c>
      <c r="Q7" s="181" t="s">
        <v>257</v>
      </c>
    </row>
    <row r="8" spans="1:17" s="119" customFormat="1" ht="16.5" customHeight="1">
      <c r="A8" s="525" t="s">
        <v>80</v>
      </c>
      <c r="B8" s="227" t="s">
        <v>276</v>
      </c>
      <c r="C8" s="525"/>
      <c r="D8" s="219">
        <v>85606.547999999995</v>
      </c>
      <c r="E8" s="219">
        <v>7006.0779999999995</v>
      </c>
      <c r="F8" s="219">
        <v>4829.03</v>
      </c>
      <c r="G8" s="219">
        <v>4256.55</v>
      </c>
      <c r="H8" s="219">
        <v>7321.1</v>
      </c>
      <c r="I8" s="219">
        <v>8024.73</v>
      </c>
      <c r="J8" s="219">
        <v>4691.3599999999997</v>
      </c>
      <c r="K8" s="219">
        <v>14696.27</v>
      </c>
      <c r="L8" s="219">
        <v>2602.4500000000003</v>
      </c>
      <c r="M8" s="219">
        <v>4456.03</v>
      </c>
      <c r="N8" s="219">
        <v>7119.5999999999995</v>
      </c>
      <c r="O8" s="219">
        <v>9087.83</v>
      </c>
      <c r="P8" s="219">
        <v>7783.06</v>
      </c>
      <c r="Q8" s="219">
        <v>3732.4600000000005</v>
      </c>
    </row>
    <row r="9" spans="1:17" s="120" customFormat="1" ht="16.5" customHeight="1">
      <c r="A9" s="244">
        <v>1</v>
      </c>
      <c r="B9" s="249" t="s">
        <v>3</v>
      </c>
      <c r="C9" s="244" t="s">
        <v>4</v>
      </c>
      <c r="D9" s="243">
        <v>66794.797589999987</v>
      </c>
      <c r="E9" s="243">
        <v>6014.3159599999999</v>
      </c>
      <c r="F9" s="243">
        <v>4211.16</v>
      </c>
      <c r="G9" s="243">
        <v>3740.9148800000003</v>
      </c>
      <c r="H9" s="243">
        <v>5026.9822000000004</v>
      </c>
      <c r="I9" s="243">
        <v>5964.52898</v>
      </c>
      <c r="J9" s="243">
        <v>3446.0055199999997</v>
      </c>
      <c r="K9" s="243">
        <v>11142.851979999999</v>
      </c>
      <c r="L9" s="243">
        <v>2499.4237000000003</v>
      </c>
      <c r="M9" s="243">
        <v>3497.2218800000001</v>
      </c>
      <c r="N9" s="243">
        <v>4689.1602199999998</v>
      </c>
      <c r="O9" s="243">
        <v>7483.7237999999998</v>
      </c>
      <c r="P9" s="243">
        <v>6697.6552099999999</v>
      </c>
      <c r="Q9" s="243">
        <v>2380.8532600000003</v>
      </c>
    </row>
    <row r="10" spans="1:17" s="118" customFormat="1" ht="16.5" customHeight="1">
      <c r="A10" s="525"/>
      <c r="B10" s="220" t="s">
        <v>238</v>
      </c>
      <c r="C10" s="525"/>
      <c r="D10" s="221"/>
      <c r="E10" s="221"/>
      <c r="F10" s="221"/>
      <c r="G10" s="221"/>
      <c r="H10" s="221"/>
      <c r="I10" s="221"/>
      <c r="J10" s="221"/>
      <c r="K10" s="221"/>
      <c r="L10" s="221"/>
      <c r="M10" s="221"/>
      <c r="N10" s="221"/>
      <c r="O10" s="221"/>
      <c r="P10" s="221"/>
      <c r="Q10" s="221"/>
    </row>
    <row r="11" spans="1:17" s="118" customFormat="1" ht="16.5" customHeight="1">
      <c r="A11" s="121" t="s">
        <v>6</v>
      </c>
      <c r="B11" s="222" t="s">
        <v>87</v>
      </c>
      <c r="C11" s="121" t="s">
        <v>5</v>
      </c>
      <c r="D11" s="221">
        <v>3675.6695600000003</v>
      </c>
      <c r="E11" s="221">
        <v>361.54714999999999</v>
      </c>
      <c r="F11" s="221">
        <v>343.24250000000001</v>
      </c>
      <c r="G11" s="221">
        <v>383.04196999999999</v>
      </c>
      <c r="H11" s="221">
        <v>557.4507000000001</v>
      </c>
      <c r="I11" s="221">
        <v>194.61246999999997</v>
      </c>
      <c r="J11" s="221">
        <v>143.7722</v>
      </c>
      <c r="K11" s="221">
        <v>422.65040000000005</v>
      </c>
      <c r="L11" s="221">
        <v>73.486699999999999</v>
      </c>
      <c r="M11" s="221">
        <v>224.64340000000001</v>
      </c>
      <c r="N11" s="221">
        <v>37.793700000000001</v>
      </c>
      <c r="O11" s="221">
        <v>453.34370000000001</v>
      </c>
      <c r="P11" s="221">
        <v>281.61140999999998</v>
      </c>
      <c r="Q11" s="221">
        <v>198.47326000000004</v>
      </c>
    </row>
    <row r="12" spans="1:17" s="224" customFormat="1" ht="16.5" customHeight="1">
      <c r="A12" s="223"/>
      <c r="B12" s="220" t="s">
        <v>239</v>
      </c>
      <c r="C12" s="223" t="s">
        <v>7</v>
      </c>
      <c r="D12" s="250">
        <v>714.58949000000007</v>
      </c>
      <c r="E12" s="250">
        <v>84.382999999999996</v>
      </c>
      <c r="F12" s="250">
        <v>55.92</v>
      </c>
      <c r="G12" s="250">
        <v>28.53</v>
      </c>
      <c r="H12" s="250">
        <v>9.11</v>
      </c>
      <c r="I12" s="250">
        <v>74.40688999999999</v>
      </c>
      <c r="J12" s="250">
        <v>48.04</v>
      </c>
      <c r="K12" s="250">
        <v>68.930399999999992</v>
      </c>
      <c r="L12" s="250">
        <v>-0.1913</v>
      </c>
      <c r="M12" s="250">
        <v>70.320899999999995</v>
      </c>
      <c r="N12" s="250">
        <v>11.79</v>
      </c>
      <c r="O12" s="250">
        <v>37.26</v>
      </c>
      <c r="P12" s="250">
        <v>169.75960000000001</v>
      </c>
      <c r="Q12" s="250">
        <v>56.33</v>
      </c>
    </row>
    <row r="13" spans="1:17" s="118" customFormat="1" ht="16.5" hidden="1" customHeight="1">
      <c r="A13" s="223"/>
      <c r="B13" s="220" t="s">
        <v>139</v>
      </c>
      <c r="C13" s="223" t="s">
        <v>8</v>
      </c>
      <c r="D13" s="221">
        <v>2960.4600700000005</v>
      </c>
      <c r="E13" s="221">
        <v>277.16415000000001</v>
      </c>
      <c r="F13" s="221">
        <v>287.32249999999999</v>
      </c>
      <c r="G13" s="221">
        <v>354.51197000000002</v>
      </c>
      <c r="H13" s="221">
        <v>547.77070000000003</v>
      </c>
      <c r="I13" s="221">
        <v>120.20558</v>
      </c>
      <c r="J13" s="221">
        <v>95.732200000000006</v>
      </c>
      <c r="K13" s="221">
        <v>353.67</v>
      </c>
      <c r="L13" s="221">
        <v>73.677999999999997</v>
      </c>
      <c r="M13" s="221">
        <v>154.32250000000002</v>
      </c>
      <c r="N13" s="221">
        <v>26.003699999999998</v>
      </c>
      <c r="O13" s="221">
        <v>416.08370000000002</v>
      </c>
      <c r="P13" s="221">
        <v>111.85181</v>
      </c>
      <c r="Q13" s="221">
        <v>142.14326000000003</v>
      </c>
    </row>
    <row r="14" spans="1:17" s="118" customFormat="1" ht="16.5" hidden="1" customHeight="1">
      <c r="A14" s="223"/>
      <c r="B14" s="220" t="s">
        <v>140</v>
      </c>
      <c r="C14" s="223" t="s">
        <v>10</v>
      </c>
      <c r="D14" s="221">
        <v>0.62</v>
      </c>
      <c r="E14" s="221">
        <v>0</v>
      </c>
      <c r="F14" s="221">
        <v>0</v>
      </c>
      <c r="G14" s="221">
        <v>0</v>
      </c>
      <c r="H14" s="221">
        <v>0.56999999999999995</v>
      </c>
      <c r="I14" s="221">
        <v>0</v>
      </c>
      <c r="J14" s="221">
        <v>0</v>
      </c>
      <c r="K14" s="221">
        <v>0.05</v>
      </c>
      <c r="L14" s="221">
        <v>0</v>
      </c>
      <c r="M14" s="221">
        <v>0</v>
      </c>
      <c r="N14" s="221">
        <v>0</v>
      </c>
      <c r="O14" s="221">
        <v>0</v>
      </c>
      <c r="P14" s="221">
        <v>0</v>
      </c>
      <c r="Q14" s="221">
        <v>0</v>
      </c>
    </row>
    <row r="15" spans="1:17" s="118" customFormat="1" ht="16.5" customHeight="1">
      <c r="A15" s="121" t="s">
        <v>9</v>
      </c>
      <c r="B15" s="222" t="s">
        <v>91</v>
      </c>
      <c r="C15" s="121" t="s">
        <v>12</v>
      </c>
      <c r="D15" s="221">
        <v>7575.4510100000007</v>
      </c>
      <c r="E15" s="221">
        <v>933.73802999999998</v>
      </c>
      <c r="F15" s="221">
        <v>1169.0000000000002</v>
      </c>
      <c r="G15" s="221">
        <v>746.64101000000005</v>
      </c>
      <c r="H15" s="221">
        <v>545.34749999999997</v>
      </c>
      <c r="I15" s="221">
        <v>174.56424999999999</v>
      </c>
      <c r="J15" s="221">
        <v>344.10284999999999</v>
      </c>
      <c r="K15" s="221">
        <v>895.58109999999999</v>
      </c>
      <c r="L15" s="221">
        <v>410.33699999999999</v>
      </c>
      <c r="M15" s="221">
        <v>220.08399999999997</v>
      </c>
      <c r="N15" s="221">
        <v>316.30379999999997</v>
      </c>
      <c r="O15" s="221">
        <v>1317.7209000000003</v>
      </c>
      <c r="P15" s="221">
        <v>293.78156999999999</v>
      </c>
      <c r="Q15" s="221">
        <v>208.24900000000002</v>
      </c>
    </row>
    <row r="16" spans="1:17" s="224" customFormat="1" ht="16.5" customHeight="1">
      <c r="A16" s="121" t="s">
        <v>11</v>
      </c>
      <c r="B16" s="222" t="s">
        <v>61</v>
      </c>
      <c r="C16" s="121" t="s">
        <v>14</v>
      </c>
      <c r="D16" s="221">
        <v>1316.2921100000001</v>
      </c>
      <c r="E16" s="221">
        <v>73.375699999999995</v>
      </c>
      <c r="F16" s="221">
        <v>146.53750000000002</v>
      </c>
      <c r="G16" s="221">
        <v>77.9679</v>
      </c>
      <c r="H16" s="221">
        <v>193.5213</v>
      </c>
      <c r="I16" s="221">
        <v>41.529400000000003</v>
      </c>
      <c r="J16" s="221">
        <v>125.66970999999999</v>
      </c>
      <c r="K16" s="221">
        <v>61.212989999999998</v>
      </c>
      <c r="L16" s="221">
        <v>26.69</v>
      </c>
      <c r="M16" s="221">
        <v>75.0471</v>
      </c>
      <c r="N16" s="221">
        <v>87.462720000000019</v>
      </c>
      <c r="O16" s="221">
        <v>58.459199999999996</v>
      </c>
      <c r="P16" s="221">
        <v>305.87958999999995</v>
      </c>
      <c r="Q16" s="221">
        <v>42.939</v>
      </c>
    </row>
    <row r="17" spans="1:20" s="224" customFormat="1" ht="16.5" customHeight="1">
      <c r="A17" s="121" t="s">
        <v>13</v>
      </c>
      <c r="B17" s="222" t="s">
        <v>62</v>
      </c>
      <c r="C17" s="121" t="s">
        <v>16</v>
      </c>
      <c r="D17" s="221">
        <v>17803.230000000003</v>
      </c>
      <c r="E17" s="221">
        <v>1648.9</v>
      </c>
      <c r="F17" s="221">
        <v>591.35</v>
      </c>
      <c r="G17" s="221">
        <v>269.3</v>
      </c>
      <c r="H17" s="221">
        <v>1707.14</v>
      </c>
      <c r="I17" s="221">
        <v>1341.96</v>
      </c>
      <c r="J17" s="221">
        <v>179.8</v>
      </c>
      <c r="K17" s="221">
        <v>2490.17</v>
      </c>
      <c r="L17" s="221">
        <v>1556.78</v>
      </c>
      <c r="M17" s="221">
        <v>1699.17</v>
      </c>
      <c r="N17" s="221">
        <v>1617.85</v>
      </c>
      <c r="O17" s="221">
        <v>1958.34</v>
      </c>
      <c r="P17" s="221">
        <v>2217.15</v>
      </c>
      <c r="Q17" s="221">
        <v>525.32000000000005</v>
      </c>
    </row>
    <row r="18" spans="1:20" s="118" customFormat="1" ht="16.5" customHeight="1">
      <c r="A18" s="121" t="s">
        <v>15</v>
      </c>
      <c r="B18" s="222" t="s">
        <v>63</v>
      </c>
      <c r="C18" s="121" t="s">
        <v>17</v>
      </c>
      <c r="D18" s="221">
        <v>10769.43</v>
      </c>
      <c r="E18" s="221">
        <v>0</v>
      </c>
      <c r="F18" s="221">
        <v>0</v>
      </c>
      <c r="G18" s="221">
        <v>0</v>
      </c>
      <c r="H18" s="221">
        <v>0</v>
      </c>
      <c r="I18" s="221">
        <v>2566.1</v>
      </c>
      <c r="J18" s="221">
        <v>1425.8799999999999</v>
      </c>
      <c r="K18" s="221">
        <v>4295.33</v>
      </c>
      <c r="L18" s="221">
        <v>0</v>
      </c>
      <c r="M18" s="221">
        <v>0</v>
      </c>
      <c r="N18" s="221">
        <v>2482.12</v>
      </c>
      <c r="O18" s="221">
        <v>0</v>
      </c>
      <c r="P18" s="221">
        <v>0</v>
      </c>
      <c r="Q18" s="221">
        <v>0</v>
      </c>
    </row>
    <row r="19" spans="1:20" s="118" customFormat="1" ht="16.5" customHeight="1">
      <c r="A19" s="121" t="s">
        <v>65</v>
      </c>
      <c r="B19" s="222" t="s">
        <v>64</v>
      </c>
      <c r="C19" s="121" t="s">
        <v>18</v>
      </c>
      <c r="D19" s="221">
        <v>25507.965799999998</v>
      </c>
      <c r="E19" s="221">
        <v>2967.3133300000004</v>
      </c>
      <c r="F19" s="221">
        <v>1954.78</v>
      </c>
      <c r="G19" s="221">
        <v>2257.8240000000001</v>
      </c>
      <c r="H19" s="221">
        <v>2017.9727</v>
      </c>
      <c r="I19" s="221">
        <v>1640.52286</v>
      </c>
      <c r="J19" s="221">
        <v>1225.4607599999999</v>
      </c>
      <c r="K19" s="221">
        <v>2952.1021000000001</v>
      </c>
      <c r="L19" s="221">
        <v>431.44</v>
      </c>
      <c r="M19" s="221">
        <v>1272.6773800000001</v>
      </c>
      <c r="N19" s="221">
        <v>147.13999999999999</v>
      </c>
      <c r="O19" s="221">
        <v>3685.92</v>
      </c>
      <c r="P19" s="221">
        <v>3553.0506700000001</v>
      </c>
      <c r="Q19" s="221">
        <v>1401.7619999999999</v>
      </c>
      <c r="T19" s="225"/>
    </row>
    <row r="20" spans="1:20" s="224" customFormat="1" ht="16.5" customHeight="1">
      <c r="A20" s="223"/>
      <c r="B20" s="220" t="s">
        <v>240</v>
      </c>
      <c r="C20" s="223" t="s">
        <v>209</v>
      </c>
      <c r="D20" s="250">
        <v>20691.894400000001</v>
      </c>
      <c r="E20" s="250">
        <v>2299.4999000000003</v>
      </c>
      <c r="F20" s="250">
        <v>1697.39</v>
      </c>
      <c r="G20" s="250">
        <v>2115.3538000000003</v>
      </c>
      <c r="H20" s="250">
        <v>1745.8101999999999</v>
      </c>
      <c r="I20" s="250">
        <v>1340.518</v>
      </c>
      <c r="J20" s="250">
        <v>1114.4565</v>
      </c>
      <c r="K20" s="250">
        <v>1986.5500000000002</v>
      </c>
      <c r="L20" s="250">
        <v>431.44</v>
      </c>
      <c r="M20" s="250">
        <v>951.62</v>
      </c>
      <c r="N20" s="250">
        <v>154.09</v>
      </c>
      <c r="O20" s="250">
        <v>3015.636</v>
      </c>
      <c r="P20" s="250">
        <v>2869.71</v>
      </c>
      <c r="Q20" s="250">
        <v>969.82</v>
      </c>
      <c r="T20" s="251"/>
    </row>
    <row r="21" spans="1:20" s="118" customFormat="1" ht="16.5" hidden="1" customHeight="1">
      <c r="A21" s="121"/>
      <c r="B21" s="220" t="s">
        <v>218</v>
      </c>
      <c r="C21" s="223" t="s">
        <v>210</v>
      </c>
      <c r="D21" s="221">
        <v>4286.9992000000002</v>
      </c>
      <c r="E21" s="221">
        <v>660.68342999999993</v>
      </c>
      <c r="F21" s="221">
        <v>220.13</v>
      </c>
      <c r="G21" s="221">
        <v>123.63800000000001</v>
      </c>
      <c r="H21" s="221">
        <v>229.76249999999999</v>
      </c>
      <c r="I21" s="221">
        <v>256.06485999999995</v>
      </c>
      <c r="J21" s="221">
        <v>76.454260000000005</v>
      </c>
      <c r="K21" s="221">
        <v>840.10209999999995</v>
      </c>
      <c r="L21" s="221">
        <v>0</v>
      </c>
      <c r="M21" s="221">
        <v>204.84738000000002</v>
      </c>
      <c r="N21" s="221">
        <v>-17.370000000000005</v>
      </c>
      <c r="O21" s="221">
        <v>643.25399999999991</v>
      </c>
      <c r="P21" s="221">
        <v>656.06067000000007</v>
      </c>
      <c r="Q21" s="221">
        <v>393.37200000000001</v>
      </c>
    </row>
    <row r="22" spans="1:20" s="224" customFormat="1" ht="16.5" hidden="1" customHeight="1">
      <c r="A22" s="121"/>
      <c r="B22" s="220" t="s">
        <v>219</v>
      </c>
      <c r="C22" s="223" t="s">
        <v>211</v>
      </c>
      <c r="D22" s="221">
        <v>529.07219999999995</v>
      </c>
      <c r="E22" s="221">
        <v>7.13</v>
      </c>
      <c r="F22" s="221">
        <v>37.26</v>
      </c>
      <c r="G22" s="221">
        <v>18.8322</v>
      </c>
      <c r="H22" s="221">
        <v>42.4</v>
      </c>
      <c r="I22" s="221">
        <v>43.94</v>
      </c>
      <c r="J22" s="221">
        <v>34.549999999999997</v>
      </c>
      <c r="K22" s="221">
        <v>125.45</v>
      </c>
      <c r="L22" s="221">
        <v>0</v>
      </c>
      <c r="M22" s="221">
        <v>116.21</v>
      </c>
      <c r="N22" s="221">
        <v>10.42</v>
      </c>
      <c r="O22" s="221">
        <v>27.03</v>
      </c>
      <c r="P22" s="221">
        <v>27.279999999999998</v>
      </c>
      <c r="Q22" s="221">
        <v>38.57</v>
      </c>
    </row>
    <row r="23" spans="1:20" s="118" customFormat="1" ht="16.5" customHeight="1">
      <c r="A23" s="121" t="s">
        <v>74</v>
      </c>
      <c r="B23" s="222" t="s">
        <v>73</v>
      </c>
      <c r="C23" s="121" t="s">
        <v>19</v>
      </c>
      <c r="D23" s="221">
        <v>69.859110000000001</v>
      </c>
      <c r="E23" s="221">
        <v>9.1717500000000012</v>
      </c>
      <c r="F23" s="221">
        <v>6.25</v>
      </c>
      <c r="G23" s="221">
        <v>6.14</v>
      </c>
      <c r="H23" s="221">
        <v>5.54</v>
      </c>
      <c r="I23" s="221">
        <v>5.1499999999999995</v>
      </c>
      <c r="J23" s="221">
        <v>1.32</v>
      </c>
      <c r="K23" s="221">
        <v>5.6453899999999999</v>
      </c>
      <c r="L23" s="221">
        <v>0.69</v>
      </c>
      <c r="M23" s="221">
        <v>5.6</v>
      </c>
      <c r="N23" s="221">
        <v>0.49</v>
      </c>
      <c r="O23" s="221">
        <v>9.84</v>
      </c>
      <c r="P23" s="221">
        <v>10.311970000000001</v>
      </c>
      <c r="Q23" s="221">
        <v>3.71</v>
      </c>
    </row>
    <row r="24" spans="1:20" s="118" customFormat="1" ht="16.5" customHeight="1">
      <c r="A24" s="121" t="s">
        <v>88</v>
      </c>
      <c r="B24" s="222" t="s">
        <v>75</v>
      </c>
      <c r="C24" s="121" t="s">
        <v>20</v>
      </c>
      <c r="D24" s="221">
        <v>0</v>
      </c>
      <c r="E24" s="221">
        <v>0</v>
      </c>
      <c r="F24" s="221">
        <v>0</v>
      </c>
      <c r="G24" s="221">
        <v>0</v>
      </c>
      <c r="H24" s="221">
        <v>0</v>
      </c>
      <c r="I24" s="221">
        <v>0</v>
      </c>
      <c r="J24" s="221">
        <v>0</v>
      </c>
      <c r="K24" s="221">
        <v>0</v>
      </c>
      <c r="L24" s="221">
        <v>0</v>
      </c>
      <c r="M24" s="221">
        <v>0</v>
      </c>
      <c r="N24" s="221">
        <v>0</v>
      </c>
      <c r="O24" s="221">
        <v>0</v>
      </c>
      <c r="P24" s="221">
        <v>0</v>
      </c>
      <c r="Q24" s="221">
        <v>0</v>
      </c>
    </row>
    <row r="25" spans="1:20" s="118" customFormat="1" ht="16.5" customHeight="1">
      <c r="A25" s="121" t="s">
        <v>93</v>
      </c>
      <c r="B25" s="222" t="s">
        <v>92</v>
      </c>
      <c r="C25" s="121" t="s">
        <v>21</v>
      </c>
      <c r="D25" s="221">
        <v>76.900000000000006</v>
      </c>
      <c r="E25" s="221">
        <v>20.27</v>
      </c>
      <c r="F25" s="221">
        <v>0</v>
      </c>
      <c r="G25" s="221">
        <v>0</v>
      </c>
      <c r="H25" s="221">
        <v>0.01</v>
      </c>
      <c r="I25" s="221">
        <v>0.09</v>
      </c>
      <c r="J25" s="221">
        <v>0</v>
      </c>
      <c r="K25" s="221">
        <v>20.16</v>
      </c>
      <c r="L25" s="221">
        <v>0</v>
      </c>
      <c r="M25" s="221">
        <v>0</v>
      </c>
      <c r="N25" s="221">
        <v>0</v>
      </c>
      <c r="O25" s="221">
        <v>0.1</v>
      </c>
      <c r="P25" s="221">
        <v>35.869999999999997</v>
      </c>
      <c r="Q25" s="221">
        <v>0.4</v>
      </c>
    </row>
    <row r="26" spans="1:20" s="120" customFormat="1" ht="16.5" customHeight="1">
      <c r="A26" s="244">
        <v>2</v>
      </c>
      <c r="B26" s="249" t="s">
        <v>22</v>
      </c>
      <c r="C26" s="244" t="s">
        <v>23</v>
      </c>
      <c r="D26" s="243">
        <v>4383.2507099999993</v>
      </c>
      <c r="E26" s="243">
        <v>427.29634000000004</v>
      </c>
      <c r="F26" s="243">
        <v>222.47</v>
      </c>
      <c r="G26" s="243">
        <v>194.39571999999998</v>
      </c>
      <c r="H26" s="243">
        <v>257.27440000000001</v>
      </c>
      <c r="I26" s="243">
        <v>421.70101999999991</v>
      </c>
      <c r="J26" s="243">
        <v>316.99447999999995</v>
      </c>
      <c r="K26" s="243">
        <v>1063.4896200000001</v>
      </c>
      <c r="L26" s="243">
        <v>57.706300000000013</v>
      </c>
      <c r="M26" s="243">
        <v>117.81822</v>
      </c>
      <c r="N26" s="243">
        <v>577.23417999999992</v>
      </c>
      <c r="O26" s="243">
        <v>306.06600000000003</v>
      </c>
      <c r="P26" s="243">
        <v>246.38769000000002</v>
      </c>
      <c r="Q26" s="243">
        <v>174.41674</v>
      </c>
    </row>
    <row r="27" spans="1:20" s="224" customFormat="1" ht="16.5" customHeight="1">
      <c r="A27" s="525"/>
      <c r="B27" s="220" t="s">
        <v>238</v>
      </c>
      <c r="C27" s="525"/>
      <c r="D27" s="221"/>
      <c r="E27" s="221"/>
      <c r="F27" s="221"/>
      <c r="G27" s="221"/>
      <c r="H27" s="221"/>
      <c r="I27" s="221"/>
      <c r="J27" s="221"/>
      <c r="K27" s="221"/>
      <c r="L27" s="221"/>
      <c r="M27" s="221"/>
      <c r="N27" s="221"/>
      <c r="O27" s="221"/>
      <c r="P27" s="221"/>
      <c r="Q27" s="221"/>
    </row>
    <row r="28" spans="1:20" s="118" customFormat="1" ht="16.5" customHeight="1">
      <c r="A28" s="121" t="s">
        <v>24</v>
      </c>
      <c r="B28" s="222" t="s">
        <v>66</v>
      </c>
      <c r="C28" s="121" t="s">
        <v>27</v>
      </c>
      <c r="D28" s="221">
        <v>28.985899999999997</v>
      </c>
      <c r="E28" s="221">
        <v>2.5099999999999998</v>
      </c>
      <c r="F28" s="221">
        <v>2.83</v>
      </c>
      <c r="G28" s="221">
        <v>3.2183999999999999</v>
      </c>
      <c r="H28" s="221">
        <v>3.0364</v>
      </c>
      <c r="I28" s="221">
        <v>0</v>
      </c>
      <c r="J28" s="221">
        <v>0</v>
      </c>
      <c r="K28" s="221">
        <v>0</v>
      </c>
      <c r="L28" s="221">
        <v>0</v>
      </c>
      <c r="M28" s="221">
        <v>3.53</v>
      </c>
      <c r="N28" s="221">
        <v>0</v>
      </c>
      <c r="O28" s="221">
        <v>8.3110999999999997</v>
      </c>
      <c r="P28" s="221">
        <v>2.5499999999999998</v>
      </c>
      <c r="Q28" s="221">
        <v>3</v>
      </c>
    </row>
    <row r="29" spans="1:20" s="118" customFormat="1" ht="16.5" customHeight="1">
      <c r="A29" s="121" t="s">
        <v>26</v>
      </c>
      <c r="B29" s="222" t="s">
        <v>67</v>
      </c>
      <c r="C29" s="121" t="s">
        <v>29</v>
      </c>
      <c r="D29" s="221">
        <v>1.8476999999999999</v>
      </c>
      <c r="E29" s="221">
        <v>0.39</v>
      </c>
      <c r="F29" s="221">
        <v>0</v>
      </c>
      <c r="G29" s="221">
        <v>0.16689999999999999</v>
      </c>
      <c r="H29" s="221">
        <v>0.1</v>
      </c>
      <c r="I29" s="221">
        <v>0</v>
      </c>
      <c r="J29" s="221">
        <v>0.747</v>
      </c>
      <c r="K29" s="221">
        <v>0</v>
      </c>
      <c r="L29" s="221">
        <v>0.10500000000000001</v>
      </c>
      <c r="M29" s="221">
        <v>0.2288</v>
      </c>
      <c r="N29" s="221">
        <v>0.11</v>
      </c>
      <c r="O29" s="221">
        <v>0</v>
      </c>
      <c r="P29" s="221">
        <v>0</v>
      </c>
      <c r="Q29" s="221">
        <v>0</v>
      </c>
    </row>
    <row r="30" spans="1:20" s="118" customFormat="1" ht="16.5" customHeight="1">
      <c r="A30" s="121" t="s">
        <v>28</v>
      </c>
      <c r="B30" s="222" t="s">
        <v>68</v>
      </c>
      <c r="C30" s="121" t="s">
        <v>31</v>
      </c>
      <c r="D30" s="221">
        <v>0</v>
      </c>
      <c r="E30" s="221">
        <v>0</v>
      </c>
      <c r="F30" s="221">
        <v>0</v>
      </c>
      <c r="G30" s="221">
        <v>0</v>
      </c>
      <c r="H30" s="221">
        <v>0</v>
      </c>
      <c r="I30" s="221">
        <v>0</v>
      </c>
      <c r="J30" s="221">
        <v>0</v>
      </c>
      <c r="K30" s="221">
        <v>0</v>
      </c>
      <c r="L30" s="221">
        <v>0</v>
      </c>
      <c r="M30" s="221">
        <v>0</v>
      </c>
      <c r="N30" s="221">
        <v>0</v>
      </c>
      <c r="O30" s="221">
        <v>0</v>
      </c>
      <c r="P30" s="221">
        <v>0</v>
      </c>
      <c r="Q30" s="221">
        <v>0</v>
      </c>
    </row>
    <row r="31" spans="1:20" s="224" customFormat="1" ht="16.5" customHeight="1">
      <c r="A31" s="121" t="s">
        <v>30</v>
      </c>
      <c r="B31" s="222" t="s">
        <v>94</v>
      </c>
      <c r="C31" s="121" t="s">
        <v>95</v>
      </c>
      <c r="D31" s="221">
        <v>0</v>
      </c>
      <c r="E31" s="221">
        <v>0</v>
      </c>
      <c r="F31" s="221">
        <v>0</v>
      </c>
      <c r="G31" s="221">
        <v>0</v>
      </c>
      <c r="H31" s="221">
        <v>0</v>
      </c>
      <c r="I31" s="221">
        <v>0</v>
      </c>
      <c r="J31" s="221">
        <v>0</v>
      </c>
      <c r="K31" s="221">
        <v>0</v>
      </c>
      <c r="L31" s="221">
        <v>0</v>
      </c>
      <c r="M31" s="221">
        <v>0</v>
      </c>
      <c r="N31" s="221">
        <v>0</v>
      </c>
      <c r="O31" s="221">
        <v>0</v>
      </c>
      <c r="P31" s="221">
        <v>0</v>
      </c>
      <c r="Q31" s="221">
        <v>0</v>
      </c>
    </row>
    <row r="32" spans="1:20" s="118" customFormat="1" ht="16.5" customHeight="1">
      <c r="A32" s="121" t="s">
        <v>32</v>
      </c>
      <c r="B32" s="222" t="s">
        <v>288</v>
      </c>
      <c r="C32" s="121" t="s">
        <v>96</v>
      </c>
      <c r="D32" s="221">
        <v>34.220599999999997</v>
      </c>
      <c r="E32" s="221">
        <v>2.8681000000000001</v>
      </c>
      <c r="F32" s="221">
        <v>0</v>
      </c>
      <c r="G32" s="221">
        <v>7.0000000000000007E-2</v>
      </c>
      <c r="H32" s="221">
        <v>0</v>
      </c>
      <c r="I32" s="221">
        <v>0.52</v>
      </c>
      <c r="J32" s="221">
        <v>0.68</v>
      </c>
      <c r="K32" s="221">
        <v>0</v>
      </c>
      <c r="L32" s="221">
        <v>0</v>
      </c>
      <c r="M32" s="221">
        <v>0.08</v>
      </c>
      <c r="N32" s="221">
        <v>0</v>
      </c>
      <c r="O32" s="221">
        <v>0.51</v>
      </c>
      <c r="P32" s="221">
        <v>29.4925</v>
      </c>
      <c r="Q32" s="221">
        <v>0</v>
      </c>
    </row>
    <row r="33" spans="1:17" s="118" customFormat="1" ht="16.5" customHeight="1">
      <c r="A33" s="121" t="s">
        <v>34</v>
      </c>
      <c r="B33" s="222" t="s">
        <v>97</v>
      </c>
      <c r="C33" s="121" t="s">
        <v>33</v>
      </c>
      <c r="D33" s="221">
        <v>3.25</v>
      </c>
      <c r="E33" s="221">
        <v>0.17</v>
      </c>
      <c r="F33" s="221">
        <v>0</v>
      </c>
      <c r="G33" s="221">
        <v>0</v>
      </c>
      <c r="H33" s="221">
        <v>0</v>
      </c>
      <c r="I33" s="221">
        <v>0</v>
      </c>
      <c r="J33" s="221">
        <v>0.11</v>
      </c>
      <c r="K33" s="221">
        <v>0.24</v>
      </c>
      <c r="L33" s="221">
        <v>0</v>
      </c>
      <c r="M33" s="221">
        <v>0</v>
      </c>
      <c r="N33" s="221">
        <v>0</v>
      </c>
      <c r="O33" s="221">
        <v>0</v>
      </c>
      <c r="P33" s="221">
        <v>2.73</v>
      </c>
      <c r="Q33" s="221">
        <v>0</v>
      </c>
    </row>
    <row r="34" spans="1:17" s="224" customFormat="1" ht="16.5" customHeight="1">
      <c r="A34" s="121" t="s">
        <v>69</v>
      </c>
      <c r="B34" s="222" t="s">
        <v>109</v>
      </c>
      <c r="C34" s="121" t="s">
        <v>36</v>
      </c>
      <c r="D34" s="221">
        <v>998.46320000000003</v>
      </c>
      <c r="E34" s="221">
        <v>121.32</v>
      </c>
      <c r="F34" s="221">
        <v>0</v>
      </c>
      <c r="G34" s="221">
        <v>0</v>
      </c>
      <c r="H34" s="221">
        <v>90.799999999999983</v>
      </c>
      <c r="I34" s="221">
        <v>0</v>
      </c>
      <c r="J34" s="221">
        <v>12</v>
      </c>
      <c r="K34" s="221">
        <v>774.34320000000002</v>
      </c>
      <c r="L34" s="221">
        <v>0</v>
      </c>
      <c r="M34" s="221">
        <v>0</v>
      </c>
      <c r="N34" s="221">
        <v>0</v>
      </c>
      <c r="O34" s="221">
        <v>0</v>
      </c>
      <c r="P34" s="221">
        <v>0</v>
      </c>
      <c r="Q34" s="221">
        <v>0</v>
      </c>
    </row>
    <row r="35" spans="1:17" s="224" customFormat="1" ht="16.5" customHeight="1">
      <c r="A35" s="121" t="s">
        <v>70</v>
      </c>
      <c r="B35" s="117" t="s">
        <v>102</v>
      </c>
      <c r="C35" s="122" t="s">
        <v>35</v>
      </c>
      <c r="D35" s="221">
        <v>17.700000000000003</v>
      </c>
      <c r="E35" s="221">
        <v>9.2500000000000018</v>
      </c>
      <c r="F35" s="221">
        <v>0</v>
      </c>
      <c r="G35" s="221">
        <v>0</v>
      </c>
      <c r="H35" s="221">
        <v>0</v>
      </c>
      <c r="I35" s="221">
        <v>8.4499999999999993</v>
      </c>
      <c r="J35" s="221">
        <v>0</v>
      </c>
      <c r="K35" s="221">
        <v>0</v>
      </c>
      <c r="L35" s="221">
        <v>0</v>
      </c>
      <c r="M35" s="221">
        <v>0</v>
      </c>
      <c r="N35" s="221">
        <v>0</v>
      </c>
      <c r="O35" s="221">
        <v>0</v>
      </c>
      <c r="P35" s="221">
        <v>0</v>
      </c>
      <c r="Q35" s="221">
        <v>0</v>
      </c>
    </row>
    <row r="36" spans="1:17" s="118" customFormat="1" ht="16.5" customHeight="1">
      <c r="A36" s="121" t="s">
        <v>71</v>
      </c>
      <c r="B36" s="222" t="s">
        <v>128</v>
      </c>
      <c r="C36" s="121" t="s">
        <v>44</v>
      </c>
      <c r="D36" s="221">
        <v>2103.3426999999997</v>
      </c>
      <c r="E36" s="221">
        <v>126.10770000000002</v>
      </c>
      <c r="F36" s="221">
        <v>118.11</v>
      </c>
      <c r="G36" s="221">
        <v>91.84</v>
      </c>
      <c r="H36" s="221">
        <v>85.605999999999995</v>
      </c>
      <c r="I36" s="221">
        <v>339.39169999999996</v>
      </c>
      <c r="J36" s="221">
        <v>272.57849999999996</v>
      </c>
      <c r="K36" s="221">
        <v>156.8235</v>
      </c>
      <c r="L36" s="221">
        <v>25.621300000000005</v>
      </c>
      <c r="M36" s="221">
        <v>60.694600000000001</v>
      </c>
      <c r="N36" s="221">
        <v>551.52379999999994</v>
      </c>
      <c r="O36" s="221">
        <v>136.1738</v>
      </c>
      <c r="P36" s="221">
        <v>68.563800000000015</v>
      </c>
      <c r="Q36" s="221">
        <v>70.307999999999993</v>
      </c>
    </row>
    <row r="37" spans="1:17" s="224" customFormat="1" ht="16.5" customHeight="1">
      <c r="A37" s="121"/>
      <c r="B37" s="220" t="s">
        <v>238</v>
      </c>
      <c r="C37" s="121"/>
      <c r="D37" s="221"/>
      <c r="E37" s="221"/>
      <c r="F37" s="221"/>
      <c r="G37" s="221"/>
      <c r="H37" s="221"/>
      <c r="I37" s="221"/>
      <c r="J37" s="221"/>
      <c r="K37" s="221"/>
      <c r="L37" s="221"/>
      <c r="M37" s="221"/>
      <c r="N37" s="221"/>
      <c r="O37" s="221"/>
      <c r="P37" s="221"/>
      <c r="Q37" s="221"/>
    </row>
    <row r="38" spans="1:17" s="118" customFormat="1" ht="16.5" customHeight="1">
      <c r="A38" s="121" t="s">
        <v>189</v>
      </c>
      <c r="B38" s="222" t="s">
        <v>125</v>
      </c>
      <c r="C38" s="121" t="s">
        <v>45</v>
      </c>
      <c r="D38" s="221">
        <v>931.21860000000004</v>
      </c>
      <c r="E38" s="221">
        <v>100.48930000000001</v>
      </c>
      <c r="F38" s="221">
        <v>111.36</v>
      </c>
      <c r="G38" s="221">
        <v>63.410000000000004</v>
      </c>
      <c r="H38" s="221">
        <v>56.38</v>
      </c>
      <c r="I38" s="221">
        <v>82.956999999999994</v>
      </c>
      <c r="J38" s="221">
        <v>53.408000000000001</v>
      </c>
      <c r="K38" s="221">
        <v>97.504300000000001</v>
      </c>
      <c r="L38" s="221">
        <v>22.03</v>
      </c>
      <c r="M38" s="221">
        <v>38.81</v>
      </c>
      <c r="N38" s="221">
        <v>84.84</v>
      </c>
      <c r="O38" s="221">
        <v>100.286</v>
      </c>
      <c r="P38" s="221">
        <v>57.176000000000002</v>
      </c>
      <c r="Q38" s="221">
        <v>62.567999999999998</v>
      </c>
    </row>
    <row r="39" spans="1:17" s="118" customFormat="1" ht="16.5" customHeight="1">
      <c r="A39" s="121" t="s">
        <v>189</v>
      </c>
      <c r="B39" s="222" t="s">
        <v>126</v>
      </c>
      <c r="C39" s="121" t="s">
        <v>46</v>
      </c>
      <c r="D39" s="221">
        <v>30.759999999999994</v>
      </c>
      <c r="E39" s="221">
        <v>0.26</v>
      </c>
      <c r="F39" s="221">
        <v>1.67</v>
      </c>
      <c r="G39" s="221">
        <v>8.51</v>
      </c>
      <c r="H39" s="221">
        <v>1.31</v>
      </c>
      <c r="I39" s="221">
        <v>1.17</v>
      </c>
      <c r="J39" s="221">
        <v>2.17</v>
      </c>
      <c r="K39" s="221">
        <v>1.2</v>
      </c>
      <c r="L39" s="221">
        <v>0.16</v>
      </c>
      <c r="M39" s="221">
        <v>4.5599999999999996</v>
      </c>
      <c r="N39" s="221">
        <v>0.81</v>
      </c>
      <c r="O39" s="221">
        <v>0.88</v>
      </c>
      <c r="P39" s="221">
        <v>7.47</v>
      </c>
      <c r="Q39" s="221">
        <v>0.59</v>
      </c>
    </row>
    <row r="40" spans="1:17" s="224" customFormat="1" ht="16.5" customHeight="1">
      <c r="A40" s="121" t="s">
        <v>189</v>
      </c>
      <c r="B40" s="222" t="s">
        <v>129</v>
      </c>
      <c r="C40" s="121" t="s">
        <v>49</v>
      </c>
      <c r="D40" s="221">
        <v>1.35</v>
      </c>
      <c r="E40" s="221">
        <v>0.99120000000000008</v>
      </c>
      <c r="F40" s="221">
        <v>0.24</v>
      </c>
      <c r="G40" s="221">
        <v>0</v>
      </c>
      <c r="H40" s="221">
        <v>0</v>
      </c>
      <c r="I40" s="221">
        <v>1.8799999999999997E-2</v>
      </c>
      <c r="J40" s="221">
        <v>0.1</v>
      </c>
      <c r="K40" s="221">
        <v>0</v>
      </c>
      <c r="L40" s="221">
        <v>0</v>
      </c>
      <c r="M40" s="221">
        <v>0</v>
      </c>
      <c r="N40" s="221">
        <v>0</v>
      </c>
      <c r="O40" s="221">
        <v>0</v>
      </c>
      <c r="P40" s="221">
        <v>0</v>
      </c>
      <c r="Q40" s="221">
        <v>0</v>
      </c>
    </row>
    <row r="41" spans="1:17" s="224" customFormat="1" ht="16.5" customHeight="1">
      <c r="A41" s="121" t="s">
        <v>189</v>
      </c>
      <c r="B41" s="222" t="s">
        <v>131</v>
      </c>
      <c r="C41" s="121" t="s">
        <v>50</v>
      </c>
      <c r="D41" s="221">
        <v>9.438799999999997</v>
      </c>
      <c r="E41" s="221">
        <v>1.8688</v>
      </c>
      <c r="F41" s="221">
        <v>0.06</v>
      </c>
      <c r="G41" s="221">
        <v>0.12</v>
      </c>
      <c r="H41" s="221">
        <v>0.24</v>
      </c>
      <c r="I41" s="221">
        <v>0.28999999999999998</v>
      </c>
      <c r="J41" s="221">
        <v>5.35</v>
      </c>
      <c r="K41" s="221">
        <v>0.16</v>
      </c>
      <c r="L41" s="221">
        <v>0.19</v>
      </c>
      <c r="M41" s="221">
        <v>0.25</v>
      </c>
      <c r="N41" s="221">
        <v>0.12</v>
      </c>
      <c r="O41" s="221">
        <v>0.37</v>
      </c>
      <c r="P41" s="221">
        <v>0.25</v>
      </c>
      <c r="Q41" s="221">
        <v>0.17</v>
      </c>
    </row>
    <row r="42" spans="1:17" s="118" customFormat="1" ht="16.5" customHeight="1">
      <c r="A42" s="121" t="s">
        <v>189</v>
      </c>
      <c r="B42" s="222" t="s">
        <v>213</v>
      </c>
      <c r="C42" s="121" t="s">
        <v>51</v>
      </c>
      <c r="D42" s="221">
        <v>39.041699999999999</v>
      </c>
      <c r="E42" s="221">
        <v>5.8811</v>
      </c>
      <c r="F42" s="221">
        <v>3.86</v>
      </c>
      <c r="G42" s="221">
        <v>3.1999999999999997</v>
      </c>
      <c r="H42" s="221">
        <v>3.6259999999999999</v>
      </c>
      <c r="I42" s="221">
        <v>2.98</v>
      </c>
      <c r="J42" s="221">
        <v>2.8970000000000002</v>
      </c>
      <c r="K42" s="221">
        <v>3.2898999999999998</v>
      </c>
      <c r="L42" s="221">
        <v>2.1013000000000002</v>
      </c>
      <c r="M42" s="221">
        <v>1.4399</v>
      </c>
      <c r="N42" s="221">
        <v>1.1175999999999999</v>
      </c>
      <c r="O42" s="221">
        <v>4.2988999999999997</v>
      </c>
      <c r="P42" s="221">
        <v>2.36</v>
      </c>
      <c r="Q42" s="221">
        <v>1.99</v>
      </c>
    </row>
    <row r="43" spans="1:17" s="118" customFormat="1" ht="16.5" customHeight="1">
      <c r="A43" s="121" t="s">
        <v>189</v>
      </c>
      <c r="B43" s="222" t="s">
        <v>132</v>
      </c>
      <c r="C43" s="121" t="s">
        <v>52</v>
      </c>
      <c r="D43" s="221">
        <v>8.2348999999999997</v>
      </c>
      <c r="E43" s="221">
        <v>2.3909000000000002</v>
      </c>
      <c r="F43" s="221">
        <v>0.35</v>
      </c>
      <c r="G43" s="221">
        <v>1.5</v>
      </c>
      <c r="H43" s="221">
        <v>0</v>
      </c>
      <c r="I43" s="221">
        <v>0.754</v>
      </c>
      <c r="J43" s="221">
        <v>0</v>
      </c>
      <c r="K43" s="221">
        <v>0</v>
      </c>
      <c r="L43" s="221">
        <v>0.3</v>
      </c>
      <c r="M43" s="221">
        <v>0.35</v>
      </c>
      <c r="N43" s="221">
        <v>0.82</v>
      </c>
      <c r="O43" s="221">
        <v>1.5</v>
      </c>
      <c r="P43" s="221">
        <v>0.05</v>
      </c>
      <c r="Q43" s="221">
        <v>0.22</v>
      </c>
    </row>
    <row r="44" spans="1:17" s="224" customFormat="1" ht="16.5" customHeight="1">
      <c r="A44" s="121" t="s">
        <v>189</v>
      </c>
      <c r="B44" s="222" t="s">
        <v>134</v>
      </c>
      <c r="C44" s="121" t="s">
        <v>47</v>
      </c>
      <c r="D44" s="221">
        <v>1036.2161000000001</v>
      </c>
      <c r="E44" s="221">
        <v>0.24640000000000004</v>
      </c>
      <c r="F44" s="221">
        <v>0.01</v>
      </c>
      <c r="G44" s="221">
        <v>9.2899999999999991</v>
      </c>
      <c r="H44" s="221">
        <v>23.51</v>
      </c>
      <c r="I44" s="221">
        <v>250.6019</v>
      </c>
      <c r="J44" s="221">
        <v>207.48</v>
      </c>
      <c r="K44" s="221">
        <v>53.65</v>
      </c>
      <c r="L44" s="221">
        <v>0</v>
      </c>
      <c r="M44" s="221">
        <v>13.16</v>
      </c>
      <c r="N44" s="221">
        <v>461.94</v>
      </c>
      <c r="O44" s="221">
        <v>11.42</v>
      </c>
      <c r="P44" s="221">
        <v>0.98780000000000001</v>
      </c>
      <c r="Q44" s="221">
        <v>3.92</v>
      </c>
    </row>
    <row r="45" spans="1:17" s="224" customFormat="1" ht="16.5" customHeight="1">
      <c r="A45" s="121" t="s">
        <v>189</v>
      </c>
      <c r="B45" s="222" t="s">
        <v>289</v>
      </c>
      <c r="C45" s="121" t="s">
        <v>48</v>
      </c>
      <c r="D45" s="221">
        <v>2.2046999999999994</v>
      </c>
      <c r="E45" s="221">
        <v>0.34</v>
      </c>
      <c r="F45" s="221">
        <v>0.16</v>
      </c>
      <c r="G45" s="221">
        <v>0.11</v>
      </c>
      <c r="H45" s="221">
        <v>0.35</v>
      </c>
      <c r="I45" s="221">
        <v>0.2</v>
      </c>
      <c r="J45" s="221">
        <v>0.26</v>
      </c>
      <c r="K45" s="221">
        <v>0.20000000000000004</v>
      </c>
      <c r="L45" s="221">
        <v>0</v>
      </c>
      <c r="M45" s="221">
        <v>2.47E-2</v>
      </c>
      <c r="N45" s="221">
        <v>0.18000000000000002</v>
      </c>
      <c r="O45" s="221">
        <v>0.16</v>
      </c>
      <c r="P45" s="221">
        <v>0.03</v>
      </c>
      <c r="Q45" s="221">
        <v>0.19</v>
      </c>
    </row>
    <row r="46" spans="1:17" s="224" customFormat="1" ht="16.5" customHeight="1">
      <c r="A46" s="121" t="s">
        <v>189</v>
      </c>
      <c r="B46" s="222" t="s">
        <v>220</v>
      </c>
      <c r="C46" s="121" t="s">
        <v>221</v>
      </c>
      <c r="D46" s="221">
        <v>0</v>
      </c>
      <c r="E46" s="221">
        <v>0</v>
      </c>
      <c r="F46" s="221">
        <v>0</v>
      </c>
      <c r="G46" s="221">
        <v>0</v>
      </c>
      <c r="H46" s="221">
        <v>0</v>
      </c>
      <c r="I46" s="221">
        <v>0</v>
      </c>
      <c r="J46" s="221">
        <v>0</v>
      </c>
      <c r="K46" s="221">
        <v>0</v>
      </c>
      <c r="L46" s="221">
        <v>0</v>
      </c>
      <c r="M46" s="221">
        <v>0</v>
      </c>
      <c r="N46" s="221">
        <v>0</v>
      </c>
      <c r="O46" s="221">
        <v>0</v>
      </c>
      <c r="P46" s="221">
        <v>0</v>
      </c>
      <c r="Q46" s="221">
        <v>0</v>
      </c>
    </row>
    <row r="47" spans="1:17" s="118" customFormat="1" ht="16.5" customHeight="1">
      <c r="A47" s="121" t="s">
        <v>189</v>
      </c>
      <c r="B47" s="222" t="s">
        <v>286</v>
      </c>
      <c r="C47" s="121" t="s">
        <v>37</v>
      </c>
      <c r="D47" s="221">
        <v>5.4499999999999993</v>
      </c>
      <c r="E47" s="221">
        <v>0.08</v>
      </c>
      <c r="F47" s="221">
        <v>0</v>
      </c>
      <c r="G47" s="221">
        <v>0</v>
      </c>
      <c r="H47" s="221">
        <v>0</v>
      </c>
      <c r="I47" s="221">
        <v>0</v>
      </c>
      <c r="J47" s="221">
        <v>0</v>
      </c>
      <c r="K47" s="221">
        <v>0</v>
      </c>
      <c r="L47" s="221">
        <v>0</v>
      </c>
      <c r="M47" s="221">
        <v>0</v>
      </c>
      <c r="N47" s="221">
        <v>0</v>
      </c>
      <c r="O47" s="221">
        <v>5.3699999999999992</v>
      </c>
      <c r="P47" s="221">
        <v>0</v>
      </c>
      <c r="Q47" s="221">
        <v>0</v>
      </c>
    </row>
    <row r="48" spans="1:17" s="118" customFormat="1" ht="16.5" customHeight="1">
      <c r="A48" s="121" t="s">
        <v>189</v>
      </c>
      <c r="B48" s="222" t="s">
        <v>82</v>
      </c>
      <c r="C48" s="121" t="s">
        <v>38</v>
      </c>
      <c r="D48" s="221">
        <v>8.2697000000000003</v>
      </c>
      <c r="E48" s="221">
        <v>2.21</v>
      </c>
      <c r="F48" s="221">
        <v>0</v>
      </c>
      <c r="G48" s="221">
        <v>0.5</v>
      </c>
      <c r="H48" s="221">
        <v>0</v>
      </c>
      <c r="I48" s="221">
        <v>0</v>
      </c>
      <c r="J48" s="221">
        <v>0.71350000000000002</v>
      </c>
      <c r="K48" s="221">
        <v>0</v>
      </c>
      <c r="L48" s="221">
        <v>0</v>
      </c>
      <c r="M48" s="221">
        <v>0</v>
      </c>
      <c r="N48" s="221">
        <v>1.3462000000000001</v>
      </c>
      <c r="O48" s="221">
        <v>3.5</v>
      </c>
      <c r="P48" s="221">
        <v>0</v>
      </c>
      <c r="Q48" s="221">
        <v>0</v>
      </c>
    </row>
    <row r="49" spans="1:17" s="118" customFormat="1" ht="16.5" customHeight="1">
      <c r="A49" s="121" t="s">
        <v>189</v>
      </c>
      <c r="B49" s="117" t="s">
        <v>114</v>
      </c>
      <c r="C49" s="122" t="s">
        <v>39</v>
      </c>
      <c r="D49" s="221">
        <v>0</v>
      </c>
      <c r="E49" s="221">
        <v>0</v>
      </c>
      <c r="F49" s="221">
        <v>0</v>
      </c>
      <c r="G49" s="221">
        <v>0</v>
      </c>
      <c r="H49" s="221">
        <v>0</v>
      </c>
      <c r="I49" s="221">
        <v>0</v>
      </c>
      <c r="J49" s="221">
        <v>0</v>
      </c>
      <c r="K49" s="221">
        <v>0</v>
      </c>
      <c r="L49" s="221">
        <v>0</v>
      </c>
      <c r="M49" s="221">
        <v>0</v>
      </c>
      <c r="N49" s="221">
        <v>0</v>
      </c>
      <c r="O49" s="221">
        <v>0</v>
      </c>
      <c r="P49" s="221">
        <v>0</v>
      </c>
      <c r="Q49" s="221">
        <v>0</v>
      </c>
    </row>
    <row r="50" spans="1:17" s="118" customFormat="1" ht="16.5" customHeight="1">
      <c r="A50" s="121" t="s">
        <v>189</v>
      </c>
      <c r="B50" s="117" t="s">
        <v>287</v>
      </c>
      <c r="C50" s="122" t="s">
        <v>41</v>
      </c>
      <c r="D50" s="221">
        <v>26.41</v>
      </c>
      <c r="E50" s="221">
        <v>9.7899999999999991</v>
      </c>
      <c r="F50" s="221">
        <v>0</v>
      </c>
      <c r="G50" s="221">
        <v>5.03</v>
      </c>
      <c r="H50" s="221">
        <v>0.08</v>
      </c>
      <c r="I50" s="221">
        <v>0.14000000000000001</v>
      </c>
      <c r="J50" s="221">
        <v>0</v>
      </c>
      <c r="K50" s="221">
        <v>0.53</v>
      </c>
      <c r="L50" s="221">
        <v>0</v>
      </c>
      <c r="M50" s="221">
        <v>1.94</v>
      </c>
      <c r="N50" s="221">
        <v>0</v>
      </c>
      <c r="O50" s="221">
        <v>8.18</v>
      </c>
      <c r="P50" s="221">
        <v>0.06</v>
      </c>
      <c r="Q50" s="221">
        <v>0.66</v>
      </c>
    </row>
    <row r="51" spans="1:17" s="118" customFormat="1" ht="16.5" customHeight="1">
      <c r="A51" s="121" t="s">
        <v>189</v>
      </c>
      <c r="B51" s="222" t="s">
        <v>133</v>
      </c>
      <c r="C51" s="121" t="s">
        <v>53</v>
      </c>
      <c r="D51" s="221">
        <v>0</v>
      </c>
      <c r="E51" s="221">
        <v>0</v>
      </c>
      <c r="F51" s="221">
        <v>0</v>
      </c>
      <c r="G51" s="221">
        <v>0</v>
      </c>
      <c r="H51" s="221">
        <v>0</v>
      </c>
      <c r="I51" s="221">
        <v>0</v>
      </c>
      <c r="J51" s="221">
        <v>0</v>
      </c>
      <c r="K51" s="221">
        <v>0</v>
      </c>
      <c r="L51" s="221">
        <v>0</v>
      </c>
      <c r="M51" s="221">
        <v>0</v>
      </c>
      <c r="N51" s="221">
        <v>0</v>
      </c>
      <c r="O51" s="221">
        <v>0</v>
      </c>
      <c r="P51" s="221">
        <v>0</v>
      </c>
      <c r="Q51" s="221">
        <v>0</v>
      </c>
    </row>
    <row r="52" spans="1:17" s="118" customFormat="1" ht="16.5" customHeight="1">
      <c r="A52" s="121" t="s">
        <v>189</v>
      </c>
      <c r="B52" s="222" t="s">
        <v>130</v>
      </c>
      <c r="C52" s="121" t="s">
        <v>54</v>
      </c>
      <c r="D52" s="221">
        <v>0</v>
      </c>
      <c r="E52" s="221">
        <v>0</v>
      </c>
      <c r="F52" s="221">
        <v>0</v>
      </c>
      <c r="G52" s="221">
        <v>0</v>
      </c>
      <c r="H52" s="221">
        <v>0</v>
      </c>
      <c r="I52" s="221">
        <v>0</v>
      </c>
      <c r="J52" s="221">
        <v>0</v>
      </c>
      <c r="K52" s="221">
        <v>0</v>
      </c>
      <c r="L52" s="221">
        <v>0</v>
      </c>
      <c r="M52" s="221">
        <v>0</v>
      </c>
      <c r="N52" s="221">
        <v>0</v>
      </c>
      <c r="O52" s="221">
        <v>0</v>
      </c>
      <c r="P52" s="221">
        <v>0</v>
      </c>
      <c r="Q52" s="221">
        <v>0</v>
      </c>
    </row>
    <row r="53" spans="1:17" s="118" customFormat="1" ht="16.5" customHeight="1">
      <c r="A53" s="121" t="s">
        <v>189</v>
      </c>
      <c r="B53" s="222" t="s">
        <v>127</v>
      </c>
      <c r="C53" s="121" t="s">
        <v>55</v>
      </c>
      <c r="D53" s="221">
        <v>4.7481999999999989</v>
      </c>
      <c r="E53" s="221">
        <v>1.56</v>
      </c>
      <c r="F53" s="221">
        <v>0.4</v>
      </c>
      <c r="G53" s="221">
        <v>0.17</v>
      </c>
      <c r="H53" s="221">
        <v>0.11</v>
      </c>
      <c r="I53" s="221">
        <v>0.28000000000000003</v>
      </c>
      <c r="J53" s="221">
        <v>0.2</v>
      </c>
      <c r="K53" s="221">
        <v>0.2893</v>
      </c>
      <c r="L53" s="221">
        <v>0.84</v>
      </c>
      <c r="M53" s="221">
        <v>0.16</v>
      </c>
      <c r="N53" s="221">
        <v>0.35</v>
      </c>
      <c r="O53" s="221">
        <v>0.20890000000000003</v>
      </c>
      <c r="P53" s="221">
        <v>0.18</v>
      </c>
      <c r="Q53" s="221">
        <v>0</v>
      </c>
    </row>
    <row r="54" spans="1:17" s="118" customFormat="1" ht="16.5" customHeight="1">
      <c r="A54" s="121" t="s">
        <v>72</v>
      </c>
      <c r="B54" s="222" t="s">
        <v>98</v>
      </c>
      <c r="C54" s="121" t="s">
        <v>59</v>
      </c>
      <c r="D54" s="221">
        <v>2.1350000000000002</v>
      </c>
      <c r="E54" s="221">
        <v>0.20499999999999999</v>
      </c>
      <c r="F54" s="221">
        <v>0</v>
      </c>
      <c r="G54" s="221">
        <v>0</v>
      </c>
      <c r="H54" s="221">
        <v>1.2</v>
      </c>
      <c r="I54" s="221">
        <v>0</v>
      </c>
      <c r="J54" s="221">
        <v>0.30000000000000004</v>
      </c>
      <c r="K54" s="221">
        <v>0.03</v>
      </c>
      <c r="L54" s="221">
        <v>0</v>
      </c>
      <c r="M54" s="221">
        <v>0</v>
      </c>
      <c r="N54" s="221">
        <v>0.4</v>
      </c>
      <c r="O54" s="221">
        <v>0</v>
      </c>
      <c r="P54" s="221">
        <v>0</v>
      </c>
      <c r="Q54" s="221">
        <v>0</v>
      </c>
    </row>
    <row r="55" spans="1:17" s="118" customFormat="1" ht="16.5" customHeight="1">
      <c r="A55" s="121" t="s">
        <v>76</v>
      </c>
      <c r="B55" s="117" t="s">
        <v>103</v>
      </c>
      <c r="C55" s="122" t="s">
        <v>115</v>
      </c>
      <c r="D55" s="221">
        <v>8.3170000000000002</v>
      </c>
      <c r="E55" s="221">
        <v>1.5265</v>
      </c>
      <c r="F55" s="221">
        <v>0.78700000000000003</v>
      </c>
      <c r="G55" s="221">
        <v>0.49000000000000005</v>
      </c>
      <c r="H55" s="221">
        <v>0.45999999999999996</v>
      </c>
      <c r="I55" s="221">
        <v>0.60830000000000006</v>
      </c>
      <c r="J55" s="221">
        <v>0.496</v>
      </c>
      <c r="K55" s="221">
        <v>0.26</v>
      </c>
      <c r="L55" s="221">
        <v>0</v>
      </c>
      <c r="M55" s="221">
        <v>0.37419999999999998</v>
      </c>
      <c r="N55" s="221">
        <v>0.28999999999999998</v>
      </c>
      <c r="O55" s="221">
        <v>0.45999999999999996</v>
      </c>
      <c r="P55" s="221">
        <v>2.165</v>
      </c>
      <c r="Q55" s="221">
        <v>0.4</v>
      </c>
    </row>
    <row r="56" spans="1:17" s="118" customFormat="1" ht="16.5" customHeight="1">
      <c r="A56" s="121" t="s">
        <v>77</v>
      </c>
      <c r="B56" s="117" t="s">
        <v>290</v>
      </c>
      <c r="C56" s="122" t="s">
        <v>116</v>
      </c>
      <c r="D56" s="221">
        <v>27.5456</v>
      </c>
      <c r="E56" s="221">
        <v>2.5455999999999999</v>
      </c>
      <c r="F56" s="221">
        <v>0</v>
      </c>
      <c r="G56" s="221">
        <v>0</v>
      </c>
      <c r="H56" s="221">
        <v>0</v>
      </c>
      <c r="I56" s="221">
        <v>0</v>
      </c>
      <c r="J56" s="221">
        <v>0</v>
      </c>
      <c r="K56" s="221">
        <v>0</v>
      </c>
      <c r="L56" s="221">
        <v>0</v>
      </c>
      <c r="M56" s="221">
        <v>0</v>
      </c>
      <c r="N56" s="221">
        <v>0</v>
      </c>
      <c r="O56" s="221">
        <v>0</v>
      </c>
      <c r="P56" s="221">
        <v>25</v>
      </c>
      <c r="Q56" s="221">
        <v>0</v>
      </c>
    </row>
    <row r="57" spans="1:17" s="118" customFormat="1" ht="16.5" customHeight="1">
      <c r="A57" s="121" t="s">
        <v>78</v>
      </c>
      <c r="B57" s="222" t="s">
        <v>110</v>
      </c>
      <c r="C57" s="121" t="s">
        <v>60</v>
      </c>
      <c r="D57" s="221">
        <v>320.05026999999995</v>
      </c>
      <c r="E57" s="221">
        <v>0</v>
      </c>
      <c r="F57" s="221">
        <v>30.42</v>
      </c>
      <c r="G57" s="221">
        <v>30.99042</v>
      </c>
      <c r="H57" s="221">
        <v>34.762</v>
      </c>
      <c r="I57" s="221">
        <v>18.368019999999998</v>
      </c>
      <c r="J57" s="221">
        <v>22.453379999999999</v>
      </c>
      <c r="K57" s="221">
        <v>35.969219999999993</v>
      </c>
      <c r="L57" s="221">
        <v>11.860000000000001</v>
      </c>
      <c r="M57" s="221">
        <v>21.540619999999997</v>
      </c>
      <c r="N57" s="221">
        <v>16.880380000000002</v>
      </c>
      <c r="O57" s="221">
        <v>41.921099999999996</v>
      </c>
      <c r="P57" s="221">
        <v>36.856390000000005</v>
      </c>
      <c r="Q57" s="221">
        <v>18.028739999999999</v>
      </c>
    </row>
    <row r="58" spans="1:17" s="118" customFormat="1" ht="16.5" customHeight="1">
      <c r="A58" s="121" t="s">
        <v>84</v>
      </c>
      <c r="B58" s="222" t="s">
        <v>111</v>
      </c>
      <c r="C58" s="121" t="s">
        <v>58</v>
      </c>
      <c r="D58" s="221">
        <v>62.52633999999999</v>
      </c>
      <c r="E58" s="221">
        <v>62.52633999999999</v>
      </c>
      <c r="F58" s="221">
        <v>0</v>
      </c>
      <c r="G58" s="221">
        <v>0</v>
      </c>
      <c r="H58" s="221">
        <v>0</v>
      </c>
      <c r="I58" s="221">
        <v>0</v>
      </c>
      <c r="J58" s="221">
        <v>0</v>
      </c>
      <c r="K58" s="221">
        <v>0</v>
      </c>
      <c r="L58" s="221">
        <v>0</v>
      </c>
      <c r="M58" s="221">
        <v>0</v>
      </c>
      <c r="N58" s="221">
        <v>0</v>
      </c>
      <c r="O58" s="221">
        <v>0</v>
      </c>
      <c r="P58" s="221">
        <v>0</v>
      </c>
      <c r="Q58" s="221">
        <v>0</v>
      </c>
    </row>
    <row r="59" spans="1:17" s="118" customFormat="1" ht="16.5" customHeight="1">
      <c r="A59" s="121" t="s">
        <v>85</v>
      </c>
      <c r="B59" s="117" t="s">
        <v>99</v>
      </c>
      <c r="C59" s="122" t="s">
        <v>25</v>
      </c>
      <c r="D59" s="221">
        <v>10.147600000000002</v>
      </c>
      <c r="E59" s="221">
        <v>4.9291</v>
      </c>
      <c r="F59" s="221">
        <v>1.173</v>
      </c>
      <c r="G59" s="221">
        <v>0.25</v>
      </c>
      <c r="H59" s="221">
        <v>0.32999999999999996</v>
      </c>
      <c r="I59" s="221">
        <v>0.123</v>
      </c>
      <c r="J59" s="221">
        <v>0.42959999999999998</v>
      </c>
      <c r="K59" s="221">
        <v>0.32</v>
      </c>
      <c r="L59" s="221">
        <v>0.2</v>
      </c>
      <c r="M59" s="221">
        <v>0.57289999999999996</v>
      </c>
      <c r="N59" s="221">
        <v>0.31</v>
      </c>
      <c r="O59" s="221">
        <v>0.47</v>
      </c>
      <c r="P59" s="221">
        <v>0.64</v>
      </c>
      <c r="Q59" s="221">
        <v>0.4</v>
      </c>
    </row>
    <row r="60" spans="1:17" s="118" customFormat="1" ht="16.5" customHeight="1">
      <c r="A60" s="121" t="s">
        <v>86</v>
      </c>
      <c r="B60" s="117" t="s">
        <v>100</v>
      </c>
      <c r="C60" s="122" t="s">
        <v>101</v>
      </c>
      <c r="D60" s="221">
        <v>5.2499999999999991</v>
      </c>
      <c r="E60" s="221">
        <v>1.1200000000000001</v>
      </c>
      <c r="F60" s="221">
        <v>0</v>
      </c>
      <c r="G60" s="221">
        <v>0</v>
      </c>
      <c r="H60" s="221">
        <v>0</v>
      </c>
      <c r="I60" s="221">
        <v>1.19</v>
      </c>
      <c r="J60" s="221">
        <v>0</v>
      </c>
      <c r="K60" s="221">
        <v>2.7399999999999998</v>
      </c>
      <c r="L60" s="221">
        <v>0</v>
      </c>
      <c r="M60" s="221">
        <v>0</v>
      </c>
      <c r="N60" s="221">
        <v>0</v>
      </c>
      <c r="O60" s="221">
        <v>0</v>
      </c>
      <c r="P60" s="221">
        <v>0.1</v>
      </c>
      <c r="Q60" s="221">
        <v>0.1</v>
      </c>
    </row>
    <row r="61" spans="1:17" s="118" customFormat="1" ht="16.5" customHeight="1">
      <c r="A61" s="121" t="s">
        <v>104</v>
      </c>
      <c r="B61" s="117" t="s">
        <v>112</v>
      </c>
      <c r="C61" s="122" t="s">
        <v>113</v>
      </c>
      <c r="D61" s="221">
        <v>0</v>
      </c>
      <c r="E61" s="221">
        <v>0</v>
      </c>
      <c r="F61" s="221">
        <v>0</v>
      </c>
      <c r="G61" s="221">
        <v>0</v>
      </c>
      <c r="H61" s="221">
        <v>0</v>
      </c>
      <c r="I61" s="221">
        <v>0</v>
      </c>
      <c r="J61" s="221">
        <v>0</v>
      </c>
      <c r="K61" s="221">
        <v>0</v>
      </c>
      <c r="L61" s="221">
        <v>0</v>
      </c>
      <c r="M61" s="221">
        <v>0</v>
      </c>
      <c r="N61" s="221">
        <v>0</v>
      </c>
      <c r="O61" s="221">
        <v>0</v>
      </c>
      <c r="P61" s="221">
        <v>0</v>
      </c>
      <c r="Q61" s="221">
        <v>0</v>
      </c>
    </row>
    <row r="62" spans="1:17" s="118" customFormat="1" ht="16.5" customHeight="1">
      <c r="A62" s="121" t="s">
        <v>105</v>
      </c>
      <c r="B62" s="117" t="s">
        <v>117</v>
      </c>
      <c r="C62" s="122" t="s">
        <v>40</v>
      </c>
      <c r="D62" s="221">
        <v>0.2</v>
      </c>
      <c r="E62" s="221">
        <v>0</v>
      </c>
      <c r="F62" s="221">
        <v>0</v>
      </c>
      <c r="G62" s="221">
        <v>0.2</v>
      </c>
      <c r="H62" s="221">
        <v>0</v>
      </c>
      <c r="I62" s="221">
        <v>0</v>
      </c>
      <c r="J62" s="221">
        <v>0</v>
      </c>
      <c r="K62" s="221">
        <v>0</v>
      </c>
      <c r="L62" s="221">
        <v>0</v>
      </c>
      <c r="M62" s="221">
        <v>0</v>
      </c>
      <c r="N62" s="221">
        <v>0</v>
      </c>
      <c r="O62" s="221">
        <v>0</v>
      </c>
      <c r="P62" s="221">
        <v>0</v>
      </c>
      <c r="Q62" s="221">
        <v>0</v>
      </c>
    </row>
    <row r="63" spans="1:17" s="118" customFormat="1" ht="16.5" customHeight="1">
      <c r="A63" s="121" t="s">
        <v>106</v>
      </c>
      <c r="B63" s="117" t="s">
        <v>118</v>
      </c>
      <c r="C63" s="122" t="s">
        <v>43</v>
      </c>
      <c r="D63" s="221">
        <v>759.05079999999998</v>
      </c>
      <c r="E63" s="221">
        <v>91.81</v>
      </c>
      <c r="F63" s="221">
        <v>69.150000000000006</v>
      </c>
      <c r="G63" s="221">
        <v>67.17</v>
      </c>
      <c r="H63" s="221">
        <v>40.980000000000004</v>
      </c>
      <c r="I63" s="221">
        <v>52.95</v>
      </c>
      <c r="J63" s="221">
        <v>7.2</v>
      </c>
      <c r="K63" s="221">
        <v>92.753700000000009</v>
      </c>
      <c r="L63" s="221">
        <v>19.920000000000002</v>
      </c>
      <c r="M63" s="221">
        <v>30.797099999999997</v>
      </c>
      <c r="N63" s="221">
        <v>7.7200000000000006</v>
      </c>
      <c r="O63" s="221">
        <v>118.22</v>
      </c>
      <c r="P63" s="221">
        <v>78.2</v>
      </c>
      <c r="Q63" s="221">
        <v>82.18</v>
      </c>
    </row>
    <row r="64" spans="1:17" s="118" customFormat="1" ht="16.5" customHeight="1">
      <c r="A64" s="226" t="s">
        <v>107</v>
      </c>
      <c r="B64" s="117" t="s">
        <v>79</v>
      </c>
      <c r="C64" s="122" t="s">
        <v>42</v>
      </c>
      <c r="D64" s="221">
        <v>0.01</v>
      </c>
      <c r="E64" s="221">
        <v>0</v>
      </c>
      <c r="F64" s="221">
        <v>0</v>
      </c>
      <c r="G64" s="221">
        <v>0</v>
      </c>
      <c r="H64" s="221">
        <v>0</v>
      </c>
      <c r="I64" s="221">
        <v>0</v>
      </c>
      <c r="J64" s="221">
        <v>0</v>
      </c>
      <c r="K64" s="221">
        <v>0.01</v>
      </c>
      <c r="L64" s="221">
        <v>0</v>
      </c>
      <c r="M64" s="221">
        <v>0</v>
      </c>
      <c r="N64" s="221">
        <v>0</v>
      </c>
      <c r="O64" s="221">
        <v>0</v>
      </c>
      <c r="P64" s="221">
        <v>0</v>
      </c>
      <c r="Q64" s="221">
        <v>0</v>
      </c>
    </row>
    <row r="65" spans="1:41" s="118" customFormat="1" ht="16.5" customHeight="1">
      <c r="A65" s="121" t="s">
        <v>108</v>
      </c>
      <c r="B65" s="117" t="s">
        <v>119</v>
      </c>
      <c r="C65" s="122" t="s">
        <v>56</v>
      </c>
      <c r="D65" s="221">
        <v>0.20800000000000002</v>
      </c>
      <c r="E65" s="221">
        <v>1.7999999999999999E-2</v>
      </c>
      <c r="F65" s="221">
        <v>0</v>
      </c>
      <c r="G65" s="221">
        <v>0</v>
      </c>
      <c r="H65" s="221">
        <v>0</v>
      </c>
      <c r="I65" s="221">
        <v>0.1</v>
      </c>
      <c r="J65" s="221">
        <v>0</v>
      </c>
      <c r="K65" s="221">
        <v>0</v>
      </c>
      <c r="L65" s="221">
        <v>0</v>
      </c>
      <c r="M65" s="221">
        <v>0</v>
      </c>
      <c r="N65" s="221">
        <v>0</v>
      </c>
      <c r="O65" s="221">
        <v>0</v>
      </c>
      <c r="P65" s="221">
        <v>0.09</v>
      </c>
      <c r="Q65" s="221">
        <v>0</v>
      </c>
    </row>
    <row r="66" spans="1:41" s="120" customFormat="1" ht="16.5" customHeight="1">
      <c r="A66" s="244">
        <v>3</v>
      </c>
      <c r="B66" s="249" t="s">
        <v>57</v>
      </c>
      <c r="C66" s="244" t="s">
        <v>83</v>
      </c>
      <c r="D66" s="243">
        <v>14428.499699999998</v>
      </c>
      <c r="E66" s="243">
        <v>564.46569999999997</v>
      </c>
      <c r="F66" s="243">
        <v>395.40000000000003</v>
      </c>
      <c r="G66" s="243">
        <v>321.23939999999999</v>
      </c>
      <c r="H66" s="243">
        <v>2036.8433999999997</v>
      </c>
      <c r="I66" s="243">
        <v>1638.5</v>
      </c>
      <c r="J66" s="243">
        <v>928.36</v>
      </c>
      <c r="K66" s="243">
        <v>2489.9284000000002</v>
      </c>
      <c r="L66" s="243">
        <v>45.32</v>
      </c>
      <c r="M66" s="243">
        <v>840.98989999999992</v>
      </c>
      <c r="N66" s="243">
        <v>1853.2056</v>
      </c>
      <c r="O66" s="243">
        <v>1298.0402000000001</v>
      </c>
      <c r="P66" s="243">
        <v>839.01709999999991</v>
      </c>
      <c r="Q66" s="243">
        <v>1177.19</v>
      </c>
    </row>
    <row r="67" spans="1:41" s="119" customFormat="1" ht="16.5" customHeight="1">
      <c r="A67" s="525" t="s">
        <v>81</v>
      </c>
      <c r="B67" s="27" t="s">
        <v>319</v>
      </c>
      <c r="C67" s="529"/>
      <c r="D67" s="219">
        <v>0</v>
      </c>
      <c r="E67" s="116"/>
      <c r="F67" s="116"/>
      <c r="G67" s="116"/>
      <c r="H67" s="116"/>
      <c r="I67" s="116"/>
      <c r="J67" s="116"/>
      <c r="K67" s="116"/>
      <c r="L67" s="116"/>
      <c r="M67" s="116"/>
      <c r="N67" s="116"/>
      <c r="O67" s="116"/>
      <c r="P67" s="116"/>
      <c r="Q67" s="116"/>
    </row>
    <row r="68" spans="1:41" s="120" customFormat="1" ht="16.5" customHeight="1">
      <c r="A68" s="244">
        <v>1</v>
      </c>
      <c r="B68" s="245" t="s">
        <v>120</v>
      </c>
      <c r="C68" s="246" t="s">
        <v>121</v>
      </c>
      <c r="D68" s="243">
        <v>0</v>
      </c>
      <c r="E68" s="247"/>
      <c r="F68" s="247"/>
      <c r="G68" s="247"/>
      <c r="H68" s="247"/>
      <c r="I68" s="247"/>
      <c r="J68" s="247"/>
      <c r="K68" s="247"/>
      <c r="L68" s="247"/>
      <c r="M68" s="247"/>
      <c r="N68" s="247"/>
      <c r="O68" s="247"/>
      <c r="P68" s="247"/>
      <c r="Q68" s="247"/>
    </row>
    <row r="69" spans="1:41" s="120" customFormat="1" ht="16.5" customHeight="1">
      <c r="A69" s="244">
        <v>2</v>
      </c>
      <c r="B69" s="245" t="s">
        <v>122</v>
      </c>
      <c r="C69" s="246" t="s">
        <v>123</v>
      </c>
      <c r="D69" s="243">
        <v>0</v>
      </c>
      <c r="E69" s="247"/>
      <c r="F69" s="247"/>
      <c r="G69" s="247"/>
      <c r="H69" s="247"/>
      <c r="I69" s="247"/>
      <c r="J69" s="247"/>
      <c r="K69" s="247"/>
      <c r="L69" s="247"/>
      <c r="M69" s="247"/>
      <c r="N69" s="247"/>
      <c r="O69" s="247"/>
      <c r="P69" s="247"/>
      <c r="Q69" s="247"/>
    </row>
    <row r="70" spans="1:41" s="120" customFormat="1" ht="16.5" customHeight="1">
      <c r="A70" s="244">
        <v>3</v>
      </c>
      <c r="B70" s="245" t="s">
        <v>2</v>
      </c>
      <c r="C70" s="246" t="s">
        <v>124</v>
      </c>
      <c r="D70" s="243">
        <v>7006.0779999999995</v>
      </c>
      <c r="E70" s="248">
        <v>7006.0779999999995</v>
      </c>
      <c r="F70" s="247"/>
      <c r="G70" s="247"/>
      <c r="H70" s="247"/>
      <c r="I70" s="247"/>
      <c r="J70" s="247"/>
      <c r="K70" s="247"/>
      <c r="L70" s="247"/>
      <c r="M70" s="247"/>
      <c r="N70" s="247"/>
      <c r="O70" s="247"/>
      <c r="P70" s="247"/>
      <c r="Q70" s="247"/>
    </row>
    <row r="71" spans="1:41" s="120" customFormat="1" ht="31.5">
      <c r="A71" s="244">
        <v>4</v>
      </c>
      <c r="B71" s="249" t="s">
        <v>222</v>
      </c>
      <c r="C71" s="244" t="s">
        <v>223</v>
      </c>
      <c r="D71" s="243">
        <v>2030.8815999999999</v>
      </c>
      <c r="E71" s="248">
        <v>157.75869999999998</v>
      </c>
      <c r="F71" s="248">
        <v>202.45750000000004</v>
      </c>
      <c r="G71" s="248">
        <v>106.4979</v>
      </c>
      <c r="H71" s="248">
        <v>202.63130000000001</v>
      </c>
      <c r="I71" s="248">
        <v>115.93628999999999</v>
      </c>
      <c r="J71" s="248">
        <v>173.70971</v>
      </c>
      <c r="K71" s="248">
        <v>130.14338999999998</v>
      </c>
      <c r="L71" s="248">
        <v>26.498700000000003</v>
      </c>
      <c r="M71" s="248">
        <v>145.36799999999999</v>
      </c>
      <c r="N71" s="248">
        <v>99.252720000000011</v>
      </c>
      <c r="O71" s="248">
        <v>95.719200000000001</v>
      </c>
      <c r="P71" s="248">
        <v>475.63918999999999</v>
      </c>
      <c r="Q71" s="248">
        <v>99.269000000000005</v>
      </c>
    </row>
    <row r="72" spans="1:41" s="120" customFormat="1" ht="16.5" customHeight="1">
      <c r="A72" s="244">
        <v>5</v>
      </c>
      <c r="B72" s="249" t="s">
        <v>224</v>
      </c>
      <c r="C72" s="244" t="s">
        <v>229</v>
      </c>
      <c r="D72" s="243">
        <v>54080.625800000002</v>
      </c>
      <c r="E72" s="248">
        <v>4616.2133300000005</v>
      </c>
      <c r="F72" s="248">
        <v>2546.13</v>
      </c>
      <c r="G72" s="248">
        <v>2527.1240000000003</v>
      </c>
      <c r="H72" s="248">
        <v>3725.1127000000001</v>
      </c>
      <c r="I72" s="248">
        <v>5548.5828600000004</v>
      </c>
      <c r="J72" s="248">
        <v>2831.1407599999998</v>
      </c>
      <c r="K72" s="248">
        <v>9737.6021000000001</v>
      </c>
      <c r="L72" s="248">
        <v>1988.22</v>
      </c>
      <c r="M72" s="248">
        <v>2971.8473800000002</v>
      </c>
      <c r="N72" s="248">
        <v>4247.1099999999997</v>
      </c>
      <c r="O72" s="248">
        <v>5644.26</v>
      </c>
      <c r="P72" s="248">
        <v>5770.2006700000002</v>
      </c>
      <c r="Q72" s="248">
        <v>1927.0819999999999</v>
      </c>
    </row>
    <row r="73" spans="1:41" s="120" customFormat="1" ht="16.5" customHeight="1">
      <c r="A73" s="244">
        <v>6</v>
      </c>
      <c r="B73" s="245" t="s">
        <v>89</v>
      </c>
      <c r="C73" s="246" t="s">
        <v>137</v>
      </c>
      <c r="D73" s="243">
        <v>93.644999999999996</v>
      </c>
      <c r="E73" s="247">
        <v>0.28499999999999998</v>
      </c>
      <c r="F73" s="247">
        <v>0</v>
      </c>
      <c r="G73" s="247">
        <v>0</v>
      </c>
      <c r="H73" s="247">
        <v>1.2</v>
      </c>
      <c r="I73" s="247">
        <v>0</v>
      </c>
      <c r="J73" s="247">
        <v>0.30000000000000004</v>
      </c>
      <c r="K73" s="247">
        <v>0.03</v>
      </c>
      <c r="L73" s="247">
        <v>0</v>
      </c>
      <c r="M73" s="247">
        <v>15.87</v>
      </c>
      <c r="N73" s="247">
        <v>0.4</v>
      </c>
      <c r="O73" s="247">
        <v>5.3699999999999992</v>
      </c>
      <c r="P73" s="247">
        <v>70.19</v>
      </c>
      <c r="Q73" s="247">
        <v>0</v>
      </c>
      <c r="AO73" s="120">
        <v>0.11271334057296645</v>
      </c>
    </row>
    <row r="74" spans="1:41" s="120" customFormat="1" ht="16.5" customHeight="1">
      <c r="A74" s="244">
        <v>7</v>
      </c>
      <c r="B74" s="245" t="s">
        <v>225</v>
      </c>
      <c r="C74" s="246" t="s">
        <v>230</v>
      </c>
      <c r="D74" s="243">
        <v>10957.41</v>
      </c>
      <c r="E74" s="247">
        <v>0</v>
      </c>
      <c r="F74" s="247">
        <v>0</v>
      </c>
      <c r="G74" s="247">
        <v>0</v>
      </c>
      <c r="H74" s="247">
        <v>0</v>
      </c>
      <c r="I74" s="247">
        <v>2566.1</v>
      </c>
      <c r="J74" s="247">
        <v>1425.8799999999999</v>
      </c>
      <c r="K74" s="247">
        <v>4483.3100000000004</v>
      </c>
      <c r="L74" s="247">
        <v>0</v>
      </c>
      <c r="M74" s="247">
        <v>0</v>
      </c>
      <c r="N74" s="247">
        <v>2482.12</v>
      </c>
      <c r="O74" s="247">
        <v>0</v>
      </c>
      <c r="P74" s="247">
        <v>0</v>
      </c>
      <c r="Q74" s="247">
        <v>0</v>
      </c>
    </row>
    <row r="75" spans="1:41" s="120" customFormat="1" ht="16.5" customHeight="1">
      <c r="A75" s="244">
        <v>8</v>
      </c>
      <c r="B75" s="245" t="s">
        <v>226</v>
      </c>
      <c r="C75" s="246" t="s">
        <v>232</v>
      </c>
      <c r="D75" s="243">
        <v>0</v>
      </c>
      <c r="E75" s="248">
        <v>0</v>
      </c>
      <c r="F75" s="248">
        <v>0</v>
      </c>
      <c r="G75" s="248">
        <v>0</v>
      </c>
      <c r="H75" s="248">
        <v>0</v>
      </c>
      <c r="I75" s="248">
        <v>0</v>
      </c>
      <c r="J75" s="248">
        <v>0</v>
      </c>
      <c r="K75" s="248">
        <v>0</v>
      </c>
      <c r="L75" s="248">
        <v>0</v>
      </c>
      <c r="M75" s="248">
        <v>0</v>
      </c>
      <c r="N75" s="248">
        <v>0</v>
      </c>
      <c r="O75" s="248">
        <v>0</v>
      </c>
      <c r="P75" s="248">
        <v>0</v>
      </c>
      <c r="Q75" s="248">
        <v>0</v>
      </c>
    </row>
    <row r="76" spans="1:41" s="120" customFormat="1" ht="16.5" customHeight="1">
      <c r="A76" s="244">
        <v>9</v>
      </c>
      <c r="B76" s="245" t="s">
        <v>231</v>
      </c>
      <c r="C76" s="246" t="s">
        <v>233</v>
      </c>
      <c r="D76" s="243">
        <v>0</v>
      </c>
      <c r="E76" s="248"/>
      <c r="F76" s="248"/>
      <c r="G76" s="248"/>
      <c r="H76" s="248"/>
      <c r="I76" s="248"/>
      <c r="J76" s="248"/>
      <c r="K76" s="248"/>
      <c r="L76" s="248"/>
      <c r="M76" s="248"/>
      <c r="N76" s="248"/>
      <c r="O76" s="248"/>
      <c r="P76" s="248"/>
      <c r="Q76" s="248"/>
    </row>
    <row r="77" spans="1:41" s="120" customFormat="1" ht="16.5" customHeight="1">
      <c r="A77" s="244">
        <v>10</v>
      </c>
      <c r="B77" s="245" t="s">
        <v>227</v>
      </c>
      <c r="C77" s="246" t="s">
        <v>234</v>
      </c>
      <c r="D77" s="243">
        <v>34.220599999999997</v>
      </c>
      <c r="E77" s="247">
        <v>2.8681000000000001</v>
      </c>
      <c r="F77" s="247">
        <v>0</v>
      </c>
      <c r="G77" s="247">
        <v>7.0000000000000007E-2</v>
      </c>
      <c r="H77" s="247">
        <v>0</v>
      </c>
      <c r="I77" s="247">
        <v>0.52</v>
      </c>
      <c r="J77" s="247">
        <v>0.68</v>
      </c>
      <c r="K77" s="247">
        <v>0</v>
      </c>
      <c r="L77" s="247">
        <v>0</v>
      </c>
      <c r="M77" s="247">
        <v>0.08</v>
      </c>
      <c r="N77" s="247">
        <v>0</v>
      </c>
      <c r="O77" s="247">
        <v>0.51</v>
      </c>
      <c r="P77" s="247">
        <v>29.4925</v>
      </c>
      <c r="Q77" s="247">
        <v>0</v>
      </c>
    </row>
    <row r="78" spans="1:41" s="120" customFormat="1" ht="16.5" customHeight="1">
      <c r="A78" s="244">
        <v>11</v>
      </c>
      <c r="B78" s="245" t="s">
        <v>135</v>
      </c>
      <c r="C78" s="246" t="s">
        <v>136</v>
      </c>
      <c r="D78" s="243">
        <v>0</v>
      </c>
      <c r="E78" s="247"/>
      <c r="F78" s="247"/>
      <c r="G78" s="247"/>
      <c r="H78" s="247"/>
      <c r="I78" s="247"/>
      <c r="J78" s="247"/>
      <c r="K78" s="247"/>
      <c r="L78" s="247"/>
      <c r="M78" s="247"/>
      <c r="N78" s="247"/>
      <c r="O78" s="247"/>
      <c r="P78" s="247"/>
      <c r="Q78" s="247"/>
    </row>
    <row r="79" spans="1:41" s="120" customFormat="1" ht="16.5" customHeight="1">
      <c r="A79" s="244">
        <v>12</v>
      </c>
      <c r="B79" s="245" t="s">
        <v>228</v>
      </c>
      <c r="C79" s="246" t="s">
        <v>235</v>
      </c>
      <c r="D79" s="243">
        <v>593.43162999999993</v>
      </c>
      <c r="E79" s="247"/>
      <c r="F79" s="248">
        <v>60.055999999999997</v>
      </c>
      <c r="G79" s="248">
        <v>51.651319999999998</v>
      </c>
      <c r="H79" s="248">
        <v>51.515999999999998</v>
      </c>
      <c r="I79" s="248">
        <v>42.157519999999991</v>
      </c>
      <c r="J79" s="248">
        <v>44.728580000000001</v>
      </c>
      <c r="K79" s="248">
        <v>62.969279999999998</v>
      </c>
      <c r="L79" s="248">
        <v>20.034300000000002</v>
      </c>
      <c r="M79" s="248">
        <v>33.695119999999996</v>
      </c>
      <c r="N79" s="248">
        <v>37.307980000000008</v>
      </c>
      <c r="O79" s="248">
        <v>70.132099999999994</v>
      </c>
      <c r="P79" s="248">
        <v>85.053089999999997</v>
      </c>
      <c r="Q79" s="248">
        <v>34.130340000000004</v>
      </c>
    </row>
    <row r="80" spans="1:41" s="120" customFormat="1" ht="16.5" customHeight="1">
      <c r="A80" s="244">
        <v>13</v>
      </c>
      <c r="B80" s="245" t="s">
        <v>90</v>
      </c>
      <c r="C80" s="246" t="s">
        <v>138</v>
      </c>
      <c r="D80" s="243">
        <v>323.13027</v>
      </c>
      <c r="E80" s="247"/>
      <c r="F80" s="247">
        <v>30.42</v>
      </c>
      <c r="G80" s="247">
        <v>30.99042</v>
      </c>
      <c r="H80" s="247">
        <v>34.762</v>
      </c>
      <c r="I80" s="247">
        <v>18.368019999999998</v>
      </c>
      <c r="J80" s="247">
        <v>22.563379999999999</v>
      </c>
      <c r="K80" s="247">
        <v>36.209219999999995</v>
      </c>
      <c r="L80" s="247">
        <v>11.860000000000001</v>
      </c>
      <c r="M80" s="247">
        <v>21.540619999999997</v>
      </c>
      <c r="N80" s="247">
        <v>16.880380000000002</v>
      </c>
      <c r="O80" s="247">
        <v>41.921099999999996</v>
      </c>
      <c r="P80" s="247">
        <v>39.586390000000002</v>
      </c>
      <c r="Q80" s="247">
        <v>18.028739999999999</v>
      </c>
    </row>
    <row r="81" spans="2:9" s="118" customFormat="1" ht="15.75">
      <c r="B81" s="60" t="s">
        <v>202</v>
      </c>
      <c r="C81" s="60"/>
      <c r="D81" s="60"/>
      <c r="E81" s="60"/>
      <c r="F81" s="60"/>
      <c r="G81" s="60"/>
      <c r="H81" s="60"/>
      <c r="I81" s="60"/>
    </row>
  </sheetData>
  <mergeCells count="9">
    <mergeCell ref="A1:Q1"/>
    <mergeCell ref="A2:Q2"/>
    <mergeCell ref="A3:Q3"/>
    <mergeCell ref="A5:A6"/>
    <mergeCell ref="B5:B6"/>
    <mergeCell ref="E5:Q5"/>
    <mergeCell ref="C5:C6"/>
    <mergeCell ref="D5:D6"/>
    <mergeCell ref="O4:Q4"/>
  </mergeCells>
  <pageMargins left="1" right="0" top="0.25" bottom="0.1" header="0.31496062992126" footer="0.31496062992126"/>
  <pageSetup paperSize="8" scale="64"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T40"/>
  <sheetViews>
    <sheetView tabSelected="1" zoomScale="85" zoomScaleNormal="85" workbookViewId="0">
      <pane xSplit="4" ySplit="6" topLeftCell="E7" activePane="bottomRight" state="frozen"/>
      <selection activeCell="AY84" sqref="AY84"/>
      <selection pane="topRight" activeCell="AY84" sqref="AY84"/>
      <selection pane="bottomLeft" activeCell="AY84" sqref="AY84"/>
      <selection pane="bottomRight" activeCell="D8" sqref="D8:Q37"/>
    </sheetView>
  </sheetViews>
  <sheetFormatPr defaultColWidth="9" defaultRowHeight="12.75"/>
  <cols>
    <col min="1" max="1" width="5.375" style="12" customWidth="1"/>
    <col min="2" max="2" width="51.125" style="12" customWidth="1"/>
    <col min="3" max="3" width="10.75" style="12" customWidth="1"/>
    <col min="4" max="4" width="10.875" style="12" customWidth="1"/>
    <col min="5" max="5" width="7" style="12" customWidth="1"/>
    <col min="6" max="7" width="8.375" style="12" customWidth="1"/>
    <col min="8" max="8" width="7" style="12" customWidth="1"/>
    <col min="9" max="9" width="7.5" style="12" customWidth="1"/>
    <col min="10" max="11" width="7" style="12" customWidth="1"/>
    <col min="12" max="12" width="8.5" style="12" customWidth="1"/>
    <col min="13" max="13" width="7" style="12" customWidth="1"/>
    <col min="14" max="14" width="9.375" style="12" customWidth="1"/>
    <col min="15" max="15" width="7" style="12" customWidth="1"/>
    <col min="16" max="16" width="7.5" style="12" customWidth="1"/>
    <col min="17" max="17" width="7" style="12" customWidth="1"/>
    <col min="18" max="16384" width="9" style="12"/>
  </cols>
  <sheetData>
    <row r="1" spans="1:20" s="17" customFormat="1" ht="24" customHeight="1">
      <c r="A1" s="541" t="s">
        <v>1242</v>
      </c>
      <c r="B1" s="541"/>
      <c r="C1" s="541"/>
      <c r="D1" s="541"/>
      <c r="E1" s="541"/>
      <c r="F1" s="541"/>
      <c r="G1" s="541"/>
      <c r="H1" s="541"/>
      <c r="I1" s="541"/>
      <c r="J1" s="541"/>
      <c r="K1" s="541"/>
      <c r="L1" s="541"/>
      <c r="M1" s="541"/>
      <c r="N1" s="541"/>
      <c r="O1" s="541"/>
      <c r="P1" s="541"/>
      <c r="Q1" s="541"/>
    </row>
    <row r="2" spans="1:20" s="17" customFormat="1" ht="20.25" customHeight="1">
      <c r="A2" s="533" t="s">
        <v>1243</v>
      </c>
      <c r="B2" s="533"/>
      <c r="C2" s="533"/>
      <c r="D2" s="533"/>
      <c r="E2" s="533"/>
      <c r="F2" s="533"/>
      <c r="G2" s="533"/>
      <c r="H2" s="533"/>
      <c r="I2" s="533"/>
      <c r="J2" s="533"/>
      <c r="K2" s="533"/>
      <c r="L2" s="533"/>
      <c r="M2" s="533"/>
      <c r="N2" s="533"/>
      <c r="O2" s="533"/>
      <c r="P2" s="533"/>
      <c r="Q2" s="533"/>
    </row>
    <row r="3" spans="1:20" s="17" customFormat="1" ht="18" customHeight="1">
      <c r="A3" s="547" t="s">
        <v>217</v>
      </c>
      <c r="B3" s="547"/>
      <c r="C3" s="547"/>
      <c r="D3" s="547"/>
      <c r="E3" s="547"/>
      <c r="F3" s="547"/>
      <c r="G3" s="547"/>
      <c r="H3" s="547"/>
      <c r="I3" s="547"/>
      <c r="J3" s="547"/>
      <c r="K3" s="547"/>
      <c r="L3" s="547"/>
      <c r="M3" s="547"/>
      <c r="N3" s="547"/>
      <c r="O3" s="547"/>
      <c r="P3" s="547"/>
      <c r="Q3" s="547"/>
    </row>
    <row r="4" spans="1:20" s="18" customFormat="1" ht="16.5" customHeight="1">
      <c r="A4" s="553" t="s">
        <v>0</v>
      </c>
      <c r="B4" s="553"/>
      <c r="C4" s="553"/>
      <c r="D4" s="553"/>
      <c r="E4" s="553"/>
      <c r="F4" s="553"/>
      <c r="G4" s="553"/>
      <c r="H4" s="553"/>
      <c r="I4" s="553"/>
      <c r="J4" s="553"/>
      <c r="K4" s="553"/>
      <c r="L4" s="553"/>
      <c r="M4" s="553"/>
      <c r="N4" s="553"/>
      <c r="O4" s="553"/>
      <c r="P4" s="553"/>
      <c r="Q4" s="553"/>
    </row>
    <row r="5" spans="1:20" s="13" customFormat="1" ht="18" customHeight="1">
      <c r="A5" s="554" t="s">
        <v>1</v>
      </c>
      <c r="B5" s="556" t="s">
        <v>203</v>
      </c>
      <c r="C5" s="556" t="s">
        <v>181</v>
      </c>
      <c r="D5" s="558" t="s">
        <v>313</v>
      </c>
      <c r="E5" s="549" t="s">
        <v>147</v>
      </c>
      <c r="F5" s="549"/>
      <c r="G5" s="549"/>
      <c r="H5" s="549"/>
      <c r="I5" s="549"/>
      <c r="J5" s="549"/>
      <c r="K5" s="549"/>
      <c r="L5" s="549"/>
      <c r="M5" s="549"/>
      <c r="N5" s="549"/>
      <c r="O5" s="549"/>
      <c r="P5" s="549"/>
      <c r="Q5" s="549"/>
    </row>
    <row r="6" spans="1:20" s="61" customFormat="1" ht="40.5" customHeight="1">
      <c r="A6" s="555"/>
      <c r="B6" s="557"/>
      <c r="C6" s="557"/>
      <c r="D6" s="559"/>
      <c r="E6" s="198" t="s">
        <v>299</v>
      </c>
      <c r="F6" s="198" t="s">
        <v>300</v>
      </c>
      <c r="G6" s="198" t="s">
        <v>311</v>
      </c>
      <c r="H6" s="198" t="s">
        <v>302</v>
      </c>
      <c r="I6" s="198" t="s">
        <v>303</v>
      </c>
      <c r="J6" s="198" t="s">
        <v>304</v>
      </c>
      <c r="K6" s="198" t="s">
        <v>212</v>
      </c>
      <c r="L6" s="198" t="s">
        <v>305</v>
      </c>
      <c r="M6" s="198" t="s">
        <v>306</v>
      </c>
      <c r="N6" s="198" t="s">
        <v>307</v>
      </c>
      <c r="O6" s="198" t="s">
        <v>308</v>
      </c>
      <c r="P6" s="198" t="s">
        <v>309</v>
      </c>
      <c r="Q6" s="198" t="s">
        <v>310</v>
      </c>
    </row>
    <row r="7" spans="1:20" s="236" customFormat="1" ht="17.25" customHeight="1">
      <c r="A7" s="234" t="s">
        <v>242</v>
      </c>
      <c r="B7" s="234" t="s">
        <v>243</v>
      </c>
      <c r="C7" s="234" t="s">
        <v>244</v>
      </c>
      <c r="D7" s="235" t="s">
        <v>272</v>
      </c>
      <c r="E7" s="235" t="s">
        <v>245</v>
      </c>
      <c r="F7" s="235" t="s">
        <v>246</v>
      </c>
      <c r="G7" s="235" t="s">
        <v>247</v>
      </c>
      <c r="H7" s="235" t="s">
        <v>248</v>
      </c>
      <c r="I7" s="235" t="s">
        <v>249</v>
      </c>
      <c r="J7" s="235" t="s">
        <v>250</v>
      </c>
      <c r="K7" s="235" t="s">
        <v>251</v>
      </c>
      <c r="L7" s="235" t="s">
        <v>252</v>
      </c>
      <c r="M7" s="235" t="s">
        <v>253</v>
      </c>
      <c r="N7" s="235" t="s">
        <v>254</v>
      </c>
      <c r="O7" s="235" t="s">
        <v>255</v>
      </c>
      <c r="P7" s="235" t="s">
        <v>256</v>
      </c>
      <c r="Q7" s="235" t="s">
        <v>257</v>
      </c>
    </row>
    <row r="8" spans="1:20" s="20" customFormat="1" ht="20.25" customHeight="1">
      <c r="A8" s="2">
        <v>1</v>
      </c>
      <c r="B8" s="3" t="s">
        <v>151</v>
      </c>
      <c r="C8" s="2" t="s">
        <v>152</v>
      </c>
      <c r="D8" s="16">
        <v>161.47110999999998</v>
      </c>
      <c r="E8" s="16">
        <v>13.328340000000001</v>
      </c>
      <c r="F8" s="16">
        <v>2.83</v>
      </c>
      <c r="G8" s="16">
        <v>9.3237199999999998</v>
      </c>
      <c r="H8" s="16">
        <v>9.3659999999999997</v>
      </c>
      <c r="I8" s="16">
        <v>37.71452</v>
      </c>
      <c r="J8" s="16">
        <v>4.6333800000000007</v>
      </c>
      <c r="K8" s="16">
        <v>41.648420000000002</v>
      </c>
      <c r="L8" s="16">
        <v>1.5962999999999998</v>
      </c>
      <c r="M8" s="16">
        <v>4.8481200000000007</v>
      </c>
      <c r="N8" s="16">
        <v>20.563579999999998</v>
      </c>
      <c r="O8" s="16">
        <v>8.3102</v>
      </c>
      <c r="P8" s="16">
        <v>6.2217900000000004</v>
      </c>
      <c r="Q8" s="16">
        <v>1.08674</v>
      </c>
      <c r="R8" s="65"/>
      <c r="S8" s="65"/>
    </row>
    <row r="9" spans="1:20" s="64" customFormat="1" ht="23.45" hidden="1" customHeight="1">
      <c r="A9" s="19"/>
      <c r="B9" s="4" t="s">
        <v>238</v>
      </c>
      <c r="C9" s="6"/>
      <c r="D9" s="15"/>
      <c r="E9" s="15"/>
      <c r="F9" s="15"/>
      <c r="G9" s="15"/>
      <c r="H9" s="15"/>
      <c r="I9" s="15"/>
      <c r="J9" s="15"/>
      <c r="K9" s="15"/>
      <c r="L9" s="15"/>
      <c r="M9" s="15"/>
      <c r="N9" s="15"/>
      <c r="O9" s="15"/>
      <c r="P9" s="15"/>
      <c r="Q9" s="15"/>
      <c r="R9" s="72"/>
      <c r="S9" s="72"/>
      <c r="T9" s="25"/>
    </row>
    <row r="10" spans="1:20" ht="20.25" customHeight="1">
      <c r="A10" s="6" t="s">
        <v>6</v>
      </c>
      <c r="B10" s="5" t="s">
        <v>87</v>
      </c>
      <c r="C10" s="6" t="s">
        <v>153</v>
      </c>
      <c r="D10" s="15">
        <v>13.988209999999999</v>
      </c>
      <c r="E10" s="15">
        <v>0.31765000000000004</v>
      </c>
      <c r="F10" s="15">
        <v>0.78</v>
      </c>
      <c r="G10" s="15">
        <v>6.13E-3</v>
      </c>
      <c r="H10" s="15">
        <v>5.61</v>
      </c>
      <c r="I10" s="15">
        <v>0.65639999999999998</v>
      </c>
      <c r="J10" s="15">
        <v>0.04</v>
      </c>
      <c r="K10" s="15">
        <v>5.2492999999999999</v>
      </c>
      <c r="L10" s="15">
        <v>0.58329999999999993</v>
      </c>
      <c r="M10" s="15">
        <v>0.62350000000000005</v>
      </c>
      <c r="N10" s="15">
        <v>5.7999999999999996E-3</v>
      </c>
      <c r="O10" s="15">
        <v>0</v>
      </c>
      <c r="P10" s="15">
        <v>2.9389999999999999E-2</v>
      </c>
      <c r="Q10" s="15">
        <v>8.6739999999999998E-2</v>
      </c>
      <c r="R10" s="72"/>
      <c r="S10" s="72"/>
    </row>
    <row r="11" spans="1:20" s="21" customFormat="1" ht="20.25" customHeight="1">
      <c r="A11" s="19"/>
      <c r="B11" s="4" t="s">
        <v>154</v>
      </c>
      <c r="C11" s="19" t="s">
        <v>155</v>
      </c>
      <c r="D11" s="63">
        <v>0.45380000000000004</v>
      </c>
      <c r="E11" s="63">
        <v>7.0000000000000001E-3</v>
      </c>
      <c r="F11" s="63">
        <v>0</v>
      </c>
      <c r="G11" s="63">
        <v>0</v>
      </c>
      <c r="H11" s="63">
        <v>0</v>
      </c>
      <c r="I11" s="63">
        <v>6.0000000000000001E-3</v>
      </c>
      <c r="J11" s="63">
        <v>0.04</v>
      </c>
      <c r="K11" s="63">
        <v>0.17</v>
      </c>
      <c r="L11" s="63">
        <v>0.1913</v>
      </c>
      <c r="M11" s="63">
        <v>3.9100000000000003E-2</v>
      </c>
      <c r="N11" s="63">
        <v>0</v>
      </c>
      <c r="O11" s="63">
        <v>0</v>
      </c>
      <c r="P11" s="63">
        <v>4.0000000000000002E-4</v>
      </c>
      <c r="Q11" s="63">
        <v>0</v>
      </c>
      <c r="R11" s="75"/>
      <c r="S11" s="75"/>
    </row>
    <row r="12" spans="1:20" s="21" customFormat="1" ht="23.45" hidden="1" customHeight="1">
      <c r="A12" s="19"/>
      <c r="B12" s="10" t="s">
        <v>139</v>
      </c>
      <c r="C12" s="19" t="s">
        <v>260</v>
      </c>
      <c r="D12" s="63">
        <v>13.534410000000001</v>
      </c>
      <c r="E12" s="63">
        <v>0.31065000000000004</v>
      </c>
      <c r="F12" s="63">
        <v>0.78</v>
      </c>
      <c r="G12" s="63">
        <v>6.13E-3</v>
      </c>
      <c r="H12" s="63">
        <v>5.61</v>
      </c>
      <c r="I12" s="63">
        <v>0.65039999999999998</v>
      </c>
      <c r="J12" s="63">
        <v>0</v>
      </c>
      <c r="K12" s="63">
        <v>5.0792999999999999</v>
      </c>
      <c r="L12" s="63">
        <v>0.39199999999999996</v>
      </c>
      <c r="M12" s="63">
        <v>0.58440000000000003</v>
      </c>
      <c r="N12" s="63">
        <v>5.7999999999999996E-3</v>
      </c>
      <c r="O12" s="63">
        <v>0</v>
      </c>
      <c r="P12" s="63">
        <v>2.8989999999999998E-2</v>
      </c>
      <c r="Q12" s="63">
        <v>8.6739999999999998E-2</v>
      </c>
      <c r="R12" s="75"/>
      <c r="S12" s="75"/>
    </row>
    <row r="13" spans="1:20" s="21" customFormat="1" ht="23.45" hidden="1" customHeight="1">
      <c r="A13" s="19"/>
      <c r="B13" s="10" t="s">
        <v>140</v>
      </c>
      <c r="C13" s="19" t="s">
        <v>261</v>
      </c>
      <c r="D13" s="63">
        <v>0</v>
      </c>
      <c r="E13" s="63">
        <v>0</v>
      </c>
      <c r="F13" s="63">
        <v>0</v>
      </c>
      <c r="G13" s="63">
        <v>0</v>
      </c>
      <c r="H13" s="63">
        <v>0</v>
      </c>
      <c r="I13" s="63">
        <v>0</v>
      </c>
      <c r="J13" s="63">
        <v>0</v>
      </c>
      <c r="K13" s="63">
        <v>0</v>
      </c>
      <c r="L13" s="63">
        <v>0</v>
      </c>
      <c r="M13" s="63">
        <v>0</v>
      </c>
      <c r="N13" s="63">
        <v>0</v>
      </c>
      <c r="O13" s="63">
        <v>0</v>
      </c>
      <c r="P13" s="63">
        <v>0</v>
      </c>
      <c r="Q13" s="63">
        <v>0</v>
      </c>
      <c r="R13" s="75"/>
      <c r="S13" s="75"/>
    </row>
    <row r="14" spans="1:20" ht="20.25" customHeight="1">
      <c r="A14" s="6" t="s">
        <v>9</v>
      </c>
      <c r="B14" s="5" t="s">
        <v>91</v>
      </c>
      <c r="C14" s="6" t="s">
        <v>156</v>
      </c>
      <c r="D14" s="15">
        <v>30.791589999999992</v>
      </c>
      <c r="E14" s="15">
        <v>2.7275700000000001</v>
      </c>
      <c r="F14" s="15">
        <v>2.0499999999999998</v>
      </c>
      <c r="G14" s="15">
        <v>0.96758999999999995</v>
      </c>
      <c r="H14" s="15">
        <v>2.2925</v>
      </c>
      <c r="I14" s="15">
        <v>5.3692500000000001</v>
      </c>
      <c r="J14" s="15">
        <v>1.6891499999999999</v>
      </c>
      <c r="K14" s="15">
        <v>12.419999999999998</v>
      </c>
      <c r="L14" s="15">
        <v>0.56299999999999994</v>
      </c>
      <c r="M14" s="15">
        <v>0.02</v>
      </c>
      <c r="N14" s="15">
        <v>0.04</v>
      </c>
      <c r="O14" s="15">
        <v>0.47109999999999991</v>
      </c>
      <c r="P14" s="15">
        <v>2.1814300000000002</v>
      </c>
      <c r="Q14" s="15">
        <v>0</v>
      </c>
      <c r="R14" s="72"/>
      <c r="S14" s="72"/>
    </row>
    <row r="15" spans="1:20" ht="20.25" customHeight="1">
      <c r="A15" s="6" t="s">
        <v>11</v>
      </c>
      <c r="B15" s="5" t="s">
        <v>61</v>
      </c>
      <c r="C15" s="6" t="s">
        <v>157</v>
      </c>
      <c r="D15" s="15">
        <v>7.2689200000000005</v>
      </c>
      <c r="E15" s="15">
        <v>4.0976000000000008</v>
      </c>
      <c r="F15" s="15">
        <v>0</v>
      </c>
      <c r="G15" s="15">
        <v>0.31</v>
      </c>
      <c r="H15" s="15">
        <v>0.17</v>
      </c>
      <c r="I15" s="15">
        <v>0.30173</v>
      </c>
      <c r="J15" s="15">
        <v>1.2304900000000001</v>
      </c>
      <c r="K15" s="15">
        <v>0.11461000000000002</v>
      </c>
      <c r="L15" s="15">
        <v>0</v>
      </c>
      <c r="M15" s="15">
        <v>0</v>
      </c>
      <c r="N15" s="15">
        <v>0.35777999999999999</v>
      </c>
      <c r="O15" s="15">
        <v>0.17910000000000001</v>
      </c>
      <c r="P15" s="15">
        <v>0.50761000000000001</v>
      </c>
      <c r="Q15" s="15">
        <v>0</v>
      </c>
      <c r="R15" s="72"/>
      <c r="S15" s="72"/>
    </row>
    <row r="16" spans="1:20" ht="20.25" customHeight="1">
      <c r="A16" s="6" t="s">
        <v>13</v>
      </c>
      <c r="B16" s="5" t="s">
        <v>62</v>
      </c>
      <c r="C16" s="6" t="s">
        <v>158</v>
      </c>
      <c r="D16" s="15">
        <v>3.28</v>
      </c>
      <c r="E16" s="15">
        <v>0.25</v>
      </c>
      <c r="F16" s="15">
        <v>0</v>
      </c>
      <c r="G16" s="15">
        <v>0</v>
      </c>
      <c r="H16" s="15">
        <v>0</v>
      </c>
      <c r="I16" s="15">
        <v>0</v>
      </c>
      <c r="J16" s="15">
        <v>0</v>
      </c>
      <c r="K16" s="15">
        <v>0</v>
      </c>
      <c r="L16" s="15">
        <v>0</v>
      </c>
      <c r="M16" s="15">
        <v>0</v>
      </c>
      <c r="N16" s="15">
        <v>0</v>
      </c>
      <c r="O16" s="15">
        <v>3.03</v>
      </c>
      <c r="P16" s="15">
        <v>0</v>
      </c>
      <c r="Q16" s="15">
        <v>0</v>
      </c>
      <c r="R16" s="72"/>
      <c r="S16" s="72"/>
    </row>
    <row r="17" spans="1:20" s="21" customFormat="1" ht="20.25" customHeight="1">
      <c r="A17" s="6" t="s">
        <v>15</v>
      </c>
      <c r="B17" s="5" t="s">
        <v>63</v>
      </c>
      <c r="C17" s="6" t="s">
        <v>159</v>
      </c>
      <c r="D17" s="15">
        <v>0.30000000000000004</v>
      </c>
      <c r="E17" s="15">
        <v>0</v>
      </c>
      <c r="F17" s="15">
        <v>0</v>
      </c>
      <c r="G17" s="15">
        <v>0</v>
      </c>
      <c r="H17" s="15">
        <v>0</v>
      </c>
      <c r="I17" s="15">
        <v>0</v>
      </c>
      <c r="J17" s="15">
        <v>0.2</v>
      </c>
      <c r="K17" s="15">
        <v>0</v>
      </c>
      <c r="L17" s="15">
        <v>0</v>
      </c>
      <c r="M17" s="15">
        <v>0</v>
      </c>
      <c r="N17" s="15">
        <v>0.1</v>
      </c>
      <c r="O17" s="15">
        <v>0</v>
      </c>
      <c r="P17" s="15">
        <v>0</v>
      </c>
      <c r="Q17" s="15">
        <v>0</v>
      </c>
      <c r="R17" s="72"/>
      <c r="S17" s="72"/>
      <c r="T17" s="12"/>
    </row>
    <row r="18" spans="1:20" ht="20.25" customHeight="1">
      <c r="A18" s="6" t="s">
        <v>65</v>
      </c>
      <c r="B18" s="5" t="s">
        <v>64</v>
      </c>
      <c r="C18" s="6" t="s">
        <v>160</v>
      </c>
      <c r="D18" s="15">
        <v>104.79480000000001</v>
      </c>
      <c r="E18" s="15">
        <v>5.5605700000000002</v>
      </c>
      <c r="F18" s="15">
        <v>0</v>
      </c>
      <c r="G18" s="15">
        <v>8.0399999999999991</v>
      </c>
      <c r="H18" s="15">
        <v>1.2535000000000001</v>
      </c>
      <c r="I18" s="15">
        <v>31.357140000000001</v>
      </c>
      <c r="J18" s="15">
        <v>1.47374</v>
      </c>
      <c r="K18" s="15">
        <v>23.419899999999998</v>
      </c>
      <c r="L18" s="15">
        <v>0.45</v>
      </c>
      <c r="M18" s="15">
        <v>4.2046200000000002</v>
      </c>
      <c r="N18" s="15">
        <v>20.059999999999999</v>
      </c>
      <c r="O18" s="15">
        <v>4.63</v>
      </c>
      <c r="P18" s="15">
        <v>3.3453299999999997</v>
      </c>
      <c r="Q18" s="15">
        <v>1</v>
      </c>
      <c r="R18" s="72"/>
      <c r="S18" s="72"/>
    </row>
    <row r="19" spans="1:20" s="21" customFormat="1" ht="20.25" customHeight="1">
      <c r="A19" s="19"/>
      <c r="B19" s="10" t="s">
        <v>240</v>
      </c>
      <c r="C19" s="52" t="s">
        <v>262</v>
      </c>
      <c r="D19" s="63">
        <v>61.412100000000002</v>
      </c>
      <c r="E19" s="63">
        <v>0.27010000000000001</v>
      </c>
      <c r="F19" s="63">
        <v>0</v>
      </c>
      <c r="G19" s="63">
        <v>7.6099999999999994</v>
      </c>
      <c r="H19" s="63">
        <v>0.23</v>
      </c>
      <c r="I19" s="63">
        <v>29.872</v>
      </c>
      <c r="J19" s="63">
        <v>0</v>
      </c>
      <c r="K19" s="63">
        <v>19.349999999999998</v>
      </c>
      <c r="L19" s="63">
        <v>0.45</v>
      </c>
      <c r="M19" s="63">
        <v>3.53</v>
      </c>
      <c r="N19" s="63">
        <v>0</v>
      </c>
      <c r="O19" s="63">
        <v>0</v>
      </c>
      <c r="P19" s="63">
        <v>0.1</v>
      </c>
      <c r="Q19" s="63">
        <v>0</v>
      </c>
      <c r="R19" s="75"/>
      <c r="S19" s="75"/>
    </row>
    <row r="20" spans="1:20" s="21" customFormat="1" ht="20.25" hidden="1" customHeight="1">
      <c r="A20" s="19"/>
      <c r="B20" s="10" t="s">
        <v>218</v>
      </c>
      <c r="C20" s="52" t="s">
        <v>263</v>
      </c>
      <c r="D20" s="63"/>
      <c r="E20" s="63">
        <v>5.29047</v>
      </c>
      <c r="F20" s="63">
        <v>0</v>
      </c>
      <c r="G20" s="63">
        <v>0.43</v>
      </c>
      <c r="H20" s="63">
        <v>1.0235000000000001</v>
      </c>
      <c r="I20" s="63">
        <v>1.4851399999999999</v>
      </c>
      <c r="J20" s="63">
        <v>1.47374</v>
      </c>
      <c r="K20" s="63">
        <v>4.0698999999999996</v>
      </c>
      <c r="L20" s="63">
        <v>0</v>
      </c>
      <c r="M20" s="63">
        <v>0.67462</v>
      </c>
      <c r="N20" s="63">
        <v>20.059999999999999</v>
      </c>
      <c r="O20" s="63">
        <v>4.63</v>
      </c>
      <c r="P20" s="63">
        <v>3.2453299999999996</v>
      </c>
      <c r="Q20" s="63">
        <v>1</v>
      </c>
      <c r="R20" s="75"/>
      <c r="S20" s="75"/>
    </row>
    <row r="21" spans="1:20" s="21" customFormat="1" ht="20.25" hidden="1" customHeight="1">
      <c r="A21" s="19"/>
      <c r="B21" s="10" t="s">
        <v>219</v>
      </c>
      <c r="C21" s="52" t="s">
        <v>264</v>
      </c>
      <c r="D21" s="63"/>
      <c r="E21" s="63">
        <v>0</v>
      </c>
      <c r="F21" s="63">
        <v>0</v>
      </c>
      <c r="G21" s="63">
        <v>0</v>
      </c>
      <c r="H21" s="63">
        <v>0</v>
      </c>
      <c r="I21" s="63">
        <v>0</v>
      </c>
      <c r="J21" s="63">
        <v>0</v>
      </c>
      <c r="K21" s="63">
        <v>0</v>
      </c>
      <c r="L21" s="63">
        <v>0</v>
      </c>
      <c r="M21" s="63">
        <v>0</v>
      </c>
      <c r="N21" s="63">
        <v>0</v>
      </c>
      <c r="O21" s="63">
        <v>0</v>
      </c>
      <c r="P21" s="63">
        <v>0</v>
      </c>
      <c r="Q21" s="63">
        <v>0</v>
      </c>
      <c r="R21" s="75"/>
      <c r="S21" s="75"/>
    </row>
    <row r="22" spans="1:20" ht="20.25" customHeight="1">
      <c r="A22" s="201" t="s">
        <v>74</v>
      </c>
      <c r="B22" s="9" t="s">
        <v>73</v>
      </c>
      <c r="C22" s="201" t="s">
        <v>161</v>
      </c>
      <c r="D22" s="15">
        <v>1.04759</v>
      </c>
      <c r="E22" s="15">
        <v>0.37495000000000001</v>
      </c>
      <c r="F22" s="15">
        <v>0</v>
      </c>
      <c r="G22" s="15">
        <v>0</v>
      </c>
      <c r="H22" s="15">
        <v>0.04</v>
      </c>
      <c r="I22" s="15">
        <v>0.03</v>
      </c>
      <c r="J22" s="15">
        <v>0</v>
      </c>
      <c r="K22" s="15">
        <v>0.44460999999999995</v>
      </c>
      <c r="L22" s="15">
        <v>0</v>
      </c>
      <c r="M22" s="15">
        <v>0</v>
      </c>
      <c r="N22" s="15">
        <v>0</v>
      </c>
      <c r="O22" s="15">
        <v>0</v>
      </c>
      <c r="P22" s="15">
        <v>0.15803</v>
      </c>
      <c r="Q22" s="15">
        <v>0</v>
      </c>
      <c r="R22" s="72"/>
      <c r="S22" s="72"/>
    </row>
    <row r="23" spans="1:20" ht="23.45" customHeight="1">
      <c r="A23" s="6" t="s">
        <v>88</v>
      </c>
      <c r="B23" s="5" t="s">
        <v>75</v>
      </c>
      <c r="C23" s="6" t="s">
        <v>162</v>
      </c>
      <c r="D23" s="15">
        <v>0</v>
      </c>
      <c r="E23" s="15">
        <v>0</v>
      </c>
      <c r="F23" s="15">
        <v>0</v>
      </c>
      <c r="G23" s="15">
        <v>0</v>
      </c>
      <c r="H23" s="15">
        <v>0</v>
      </c>
      <c r="I23" s="15">
        <v>0</v>
      </c>
      <c r="J23" s="15">
        <v>0</v>
      </c>
      <c r="K23" s="15">
        <v>0</v>
      </c>
      <c r="L23" s="15">
        <v>0</v>
      </c>
      <c r="M23" s="15">
        <v>0</v>
      </c>
      <c r="N23" s="15">
        <v>0</v>
      </c>
      <c r="O23" s="15">
        <v>0</v>
      </c>
      <c r="P23" s="15">
        <v>0</v>
      </c>
      <c r="Q23" s="15">
        <v>0</v>
      </c>
      <c r="R23" s="72"/>
      <c r="S23" s="72"/>
    </row>
    <row r="24" spans="1:20" s="68" customFormat="1" ht="20.25" customHeight="1">
      <c r="A24" s="66" t="s">
        <v>93</v>
      </c>
      <c r="B24" s="67" t="s">
        <v>92</v>
      </c>
      <c r="C24" s="66" t="s">
        <v>163</v>
      </c>
      <c r="D24" s="15">
        <v>0</v>
      </c>
      <c r="E24" s="73">
        <v>0</v>
      </c>
      <c r="F24" s="73">
        <v>0</v>
      </c>
      <c r="G24" s="73">
        <v>0</v>
      </c>
      <c r="H24" s="73">
        <v>0</v>
      </c>
      <c r="I24" s="73">
        <v>0</v>
      </c>
      <c r="J24" s="73">
        <v>0</v>
      </c>
      <c r="K24" s="73">
        <v>0</v>
      </c>
      <c r="L24" s="73">
        <v>0</v>
      </c>
      <c r="M24" s="73">
        <v>0</v>
      </c>
      <c r="N24" s="73">
        <v>0</v>
      </c>
      <c r="O24" s="73">
        <v>0</v>
      </c>
      <c r="P24" s="73">
        <v>0</v>
      </c>
      <c r="Q24" s="73">
        <v>0</v>
      </c>
      <c r="R24" s="74"/>
      <c r="S24" s="74"/>
      <c r="T24" s="71"/>
    </row>
    <row r="25" spans="1:20" s="55" customFormat="1" ht="20.25" customHeight="1">
      <c r="A25" s="199">
        <v>2</v>
      </c>
      <c r="B25" s="8" t="s">
        <v>268</v>
      </c>
      <c r="C25" s="199"/>
      <c r="D25" s="16">
        <v>0.41113</v>
      </c>
      <c r="E25" s="16">
        <v>0</v>
      </c>
      <c r="F25" s="16">
        <v>0</v>
      </c>
      <c r="G25" s="16">
        <v>0</v>
      </c>
      <c r="H25" s="16">
        <v>0</v>
      </c>
      <c r="I25" s="16">
        <v>0.41113</v>
      </c>
      <c r="J25" s="16">
        <v>0</v>
      </c>
      <c r="K25" s="16">
        <v>0</v>
      </c>
      <c r="L25" s="16">
        <v>0</v>
      </c>
      <c r="M25" s="16">
        <v>0</v>
      </c>
      <c r="N25" s="16">
        <v>0</v>
      </c>
      <c r="O25" s="16">
        <v>0</v>
      </c>
      <c r="P25" s="16">
        <v>0</v>
      </c>
      <c r="Q25" s="16">
        <v>0</v>
      </c>
      <c r="R25" s="43"/>
      <c r="S25" s="65"/>
      <c r="T25" s="13"/>
    </row>
    <row r="26" spans="1:20" s="21" customFormat="1" ht="23.45" hidden="1" customHeight="1">
      <c r="A26" s="19"/>
      <c r="B26" s="4" t="s">
        <v>241</v>
      </c>
      <c r="C26" s="6"/>
      <c r="D26" s="15"/>
      <c r="E26" s="15"/>
      <c r="F26" s="15"/>
      <c r="G26" s="15"/>
      <c r="H26" s="15"/>
      <c r="I26" s="15"/>
      <c r="J26" s="15"/>
      <c r="K26" s="15"/>
      <c r="L26" s="15"/>
      <c r="M26" s="15"/>
      <c r="N26" s="15"/>
      <c r="O26" s="15"/>
      <c r="P26" s="15"/>
      <c r="Q26" s="15"/>
      <c r="R26" s="12"/>
      <c r="S26" s="74"/>
      <c r="T26" s="12"/>
    </row>
    <row r="27" spans="1:20" ht="20.25" customHeight="1">
      <c r="A27" s="6" t="s">
        <v>24</v>
      </c>
      <c r="B27" s="5" t="s">
        <v>164</v>
      </c>
      <c r="C27" s="6" t="s">
        <v>165</v>
      </c>
      <c r="D27" s="15">
        <v>0.41113</v>
      </c>
      <c r="E27" s="15">
        <v>0</v>
      </c>
      <c r="F27" s="15">
        <v>0</v>
      </c>
      <c r="G27" s="15">
        <v>0</v>
      </c>
      <c r="H27" s="15">
        <v>0</v>
      </c>
      <c r="I27" s="15">
        <v>0.41113</v>
      </c>
      <c r="J27" s="15">
        <v>0</v>
      </c>
      <c r="K27" s="15">
        <v>0</v>
      </c>
      <c r="L27" s="15">
        <v>0</v>
      </c>
      <c r="M27" s="15">
        <v>0</v>
      </c>
      <c r="N27" s="15">
        <v>0</v>
      </c>
      <c r="O27" s="15">
        <v>0</v>
      </c>
      <c r="P27" s="15">
        <v>0</v>
      </c>
      <c r="Q27" s="15">
        <v>0</v>
      </c>
      <c r="R27" s="29"/>
      <c r="S27" s="74"/>
    </row>
    <row r="28" spans="1:20" ht="20.25" customHeight="1">
      <c r="A28" s="6" t="s">
        <v>26</v>
      </c>
      <c r="B28" s="5" t="s">
        <v>176</v>
      </c>
      <c r="C28" s="6" t="s">
        <v>166</v>
      </c>
      <c r="D28" s="15">
        <v>0</v>
      </c>
      <c r="E28" s="15">
        <v>0</v>
      </c>
      <c r="F28" s="15">
        <v>0</v>
      </c>
      <c r="G28" s="15">
        <v>0</v>
      </c>
      <c r="H28" s="15">
        <v>0</v>
      </c>
      <c r="I28" s="15">
        <v>0</v>
      </c>
      <c r="J28" s="15">
        <v>0</v>
      </c>
      <c r="K28" s="15">
        <v>0</v>
      </c>
      <c r="L28" s="15">
        <v>0</v>
      </c>
      <c r="M28" s="15">
        <v>0</v>
      </c>
      <c r="N28" s="15">
        <v>0</v>
      </c>
      <c r="O28" s="15">
        <v>0</v>
      </c>
      <c r="P28" s="15">
        <v>0</v>
      </c>
      <c r="Q28" s="15">
        <v>0</v>
      </c>
      <c r="R28" s="29"/>
      <c r="S28" s="74"/>
    </row>
    <row r="29" spans="1:20" ht="20.25" customHeight="1">
      <c r="A29" s="6" t="s">
        <v>28</v>
      </c>
      <c r="B29" s="5" t="s">
        <v>167</v>
      </c>
      <c r="C29" s="6" t="s">
        <v>168</v>
      </c>
      <c r="D29" s="15">
        <v>0</v>
      </c>
      <c r="E29" s="15">
        <v>0</v>
      </c>
      <c r="F29" s="15">
        <v>0</v>
      </c>
      <c r="G29" s="15">
        <v>0</v>
      </c>
      <c r="H29" s="15">
        <v>0</v>
      </c>
      <c r="I29" s="15">
        <v>0</v>
      </c>
      <c r="J29" s="15">
        <v>0</v>
      </c>
      <c r="K29" s="15">
        <v>0</v>
      </c>
      <c r="L29" s="15">
        <v>0</v>
      </c>
      <c r="M29" s="15">
        <v>0</v>
      </c>
      <c r="N29" s="15">
        <v>0</v>
      </c>
      <c r="O29" s="15">
        <v>0</v>
      </c>
      <c r="P29" s="15">
        <v>0</v>
      </c>
      <c r="Q29" s="15">
        <v>0</v>
      </c>
      <c r="R29" s="29"/>
      <c r="S29" s="74"/>
    </row>
    <row r="30" spans="1:20" ht="20.25" customHeight="1">
      <c r="A30" s="6" t="s">
        <v>30</v>
      </c>
      <c r="B30" s="5" t="s">
        <v>177</v>
      </c>
      <c r="C30" s="6" t="s">
        <v>178</v>
      </c>
      <c r="D30" s="15">
        <v>0</v>
      </c>
      <c r="E30" s="15">
        <v>0</v>
      </c>
      <c r="F30" s="15">
        <v>0</v>
      </c>
      <c r="G30" s="15">
        <v>0</v>
      </c>
      <c r="H30" s="15">
        <v>0</v>
      </c>
      <c r="I30" s="15">
        <v>0</v>
      </c>
      <c r="J30" s="15">
        <v>0</v>
      </c>
      <c r="K30" s="15">
        <v>0</v>
      </c>
      <c r="L30" s="15">
        <v>0</v>
      </c>
      <c r="M30" s="15">
        <v>0</v>
      </c>
      <c r="N30" s="15">
        <v>0</v>
      </c>
      <c r="O30" s="15">
        <v>0</v>
      </c>
      <c r="P30" s="15">
        <v>0</v>
      </c>
      <c r="Q30" s="15">
        <v>0</v>
      </c>
      <c r="R30" s="29"/>
      <c r="S30" s="74"/>
    </row>
    <row r="31" spans="1:20" ht="20.25" customHeight="1">
      <c r="A31" s="6" t="s">
        <v>32</v>
      </c>
      <c r="B31" s="5" t="s">
        <v>169</v>
      </c>
      <c r="C31" s="6" t="s">
        <v>170</v>
      </c>
      <c r="D31" s="15">
        <v>0</v>
      </c>
      <c r="E31" s="15">
        <v>0</v>
      </c>
      <c r="F31" s="15">
        <v>0</v>
      </c>
      <c r="G31" s="15">
        <v>0</v>
      </c>
      <c r="H31" s="15"/>
      <c r="I31" s="15">
        <v>0</v>
      </c>
      <c r="J31" s="15">
        <v>0</v>
      </c>
      <c r="K31" s="15">
        <v>0</v>
      </c>
      <c r="L31" s="15">
        <v>0</v>
      </c>
      <c r="M31" s="15">
        <v>0</v>
      </c>
      <c r="N31" s="15">
        <v>0</v>
      </c>
      <c r="O31" s="15">
        <v>0</v>
      </c>
      <c r="P31" s="15">
        <v>0</v>
      </c>
      <c r="Q31" s="15">
        <v>0</v>
      </c>
      <c r="R31" s="29"/>
      <c r="S31" s="74"/>
    </row>
    <row r="32" spans="1:20" ht="19.899999999999999" customHeight="1">
      <c r="A32" s="6" t="s">
        <v>34</v>
      </c>
      <c r="B32" s="5" t="s">
        <v>179</v>
      </c>
      <c r="C32" s="6" t="s">
        <v>180</v>
      </c>
      <c r="D32" s="15">
        <v>0</v>
      </c>
      <c r="E32" s="15">
        <v>0</v>
      </c>
      <c r="F32" s="15">
        <v>0</v>
      </c>
      <c r="G32" s="15">
        <v>0</v>
      </c>
      <c r="H32" s="15">
        <v>0</v>
      </c>
      <c r="I32" s="15">
        <v>0</v>
      </c>
      <c r="J32" s="15">
        <v>0</v>
      </c>
      <c r="K32" s="15">
        <v>0</v>
      </c>
      <c r="L32" s="15">
        <v>0</v>
      </c>
      <c r="M32" s="15">
        <v>0</v>
      </c>
      <c r="N32" s="15">
        <v>0</v>
      </c>
      <c r="O32" s="15">
        <v>0</v>
      </c>
      <c r="P32" s="15">
        <v>0</v>
      </c>
      <c r="Q32" s="15">
        <v>0</v>
      </c>
      <c r="R32" s="29"/>
      <c r="S32" s="74"/>
    </row>
    <row r="33" spans="1:20" s="21" customFormat="1" ht="20.25" customHeight="1">
      <c r="A33" s="201" t="s">
        <v>69</v>
      </c>
      <c r="B33" s="9" t="s">
        <v>265</v>
      </c>
      <c r="C33" s="201" t="s">
        <v>173</v>
      </c>
      <c r="D33" s="15">
        <v>0</v>
      </c>
      <c r="E33" s="15">
        <v>0</v>
      </c>
      <c r="F33" s="15">
        <v>0</v>
      </c>
      <c r="G33" s="15">
        <v>0</v>
      </c>
      <c r="H33" s="15">
        <v>0</v>
      </c>
      <c r="I33" s="15">
        <v>0</v>
      </c>
      <c r="J33" s="15">
        <v>0</v>
      </c>
      <c r="K33" s="15">
        <v>0</v>
      </c>
      <c r="L33" s="15">
        <v>0</v>
      </c>
      <c r="M33" s="15">
        <v>0</v>
      </c>
      <c r="N33" s="15">
        <v>0</v>
      </c>
      <c r="O33" s="15">
        <v>0</v>
      </c>
      <c r="P33" s="15">
        <v>0</v>
      </c>
      <c r="Q33" s="15">
        <v>0</v>
      </c>
      <c r="R33" s="29"/>
      <c r="S33" s="72"/>
      <c r="T33" s="12"/>
    </row>
    <row r="34" spans="1:20" ht="35.450000000000003" customHeight="1">
      <c r="A34" s="201" t="s">
        <v>70</v>
      </c>
      <c r="B34" s="9" t="s">
        <v>266</v>
      </c>
      <c r="C34" s="201" t="s">
        <v>172</v>
      </c>
      <c r="D34" s="15">
        <v>0</v>
      </c>
      <c r="E34" s="15">
        <v>0</v>
      </c>
      <c r="F34" s="15">
        <v>0</v>
      </c>
      <c r="G34" s="15">
        <v>0</v>
      </c>
      <c r="H34" s="15">
        <v>0</v>
      </c>
      <c r="I34" s="15">
        <v>0</v>
      </c>
      <c r="J34" s="15">
        <v>0</v>
      </c>
      <c r="K34" s="15">
        <v>0</v>
      </c>
      <c r="L34" s="15">
        <v>0</v>
      </c>
      <c r="M34" s="15">
        <v>0</v>
      </c>
      <c r="N34" s="15">
        <v>0</v>
      </c>
      <c r="O34" s="15">
        <v>0</v>
      </c>
      <c r="P34" s="15">
        <v>0</v>
      </c>
      <c r="Q34" s="15">
        <v>0</v>
      </c>
      <c r="R34" s="29"/>
      <c r="S34" s="72"/>
    </row>
    <row r="35" spans="1:20" ht="24.75" customHeight="1">
      <c r="A35" s="201" t="s">
        <v>71</v>
      </c>
      <c r="B35" s="9" t="s">
        <v>1226</v>
      </c>
      <c r="C35" s="201" t="s">
        <v>171</v>
      </c>
      <c r="D35" s="15">
        <v>0</v>
      </c>
      <c r="E35" s="15">
        <v>0</v>
      </c>
      <c r="F35" s="15">
        <v>0</v>
      </c>
      <c r="G35" s="15">
        <v>0</v>
      </c>
      <c r="H35" s="15">
        <v>0</v>
      </c>
      <c r="I35" s="15">
        <v>0</v>
      </c>
      <c r="J35" s="15">
        <v>0</v>
      </c>
      <c r="K35" s="15">
        <v>0</v>
      </c>
      <c r="L35" s="15">
        <v>0</v>
      </c>
      <c r="M35" s="15">
        <v>0</v>
      </c>
      <c r="N35" s="15">
        <v>0</v>
      </c>
      <c r="O35" s="15">
        <v>0</v>
      </c>
      <c r="P35" s="15">
        <v>0</v>
      </c>
      <c r="Q35" s="15">
        <v>0</v>
      </c>
      <c r="R35" s="29"/>
      <c r="S35" s="72"/>
    </row>
    <row r="36" spans="1:20" s="21" customFormat="1" ht="20.25" customHeight="1">
      <c r="A36" s="70"/>
      <c r="B36" s="10" t="s">
        <v>240</v>
      </c>
      <c r="C36" s="70" t="s">
        <v>269</v>
      </c>
      <c r="D36" s="63">
        <v>0</v>
      </c>
      <c r="E36" s="63">
        <v>0</v>
      </c>
      <c r="F36" s="63">
        <v>0</v>
      </c>
      <c r="G36" s="63">
        <v>0</v>
      </c>
      <c r="H36" s="63">
        <v>0</v>
      </c>
      <c r="I36" s="63">
        <v>0</v>
      </c>
      <c r="J36" s="63">
        <v>0</v>
      </c>
      <c r="K36" s="63">
        <v>0</v>
      </c>
      <c r="L36" s="63">
        <v>0</v>
      </c>
      <c r="M36" s="63">
        <v>0</v>
      </c>
      <c r="N36" s="63">
        <v>0</v>
      </c>
      <c r="O36" s="63">
        <v>0</v>
      </c>
      <c r="P36" s="63">
        <v>0</v>
      </c>
      <c r="Q36" s="63">
        <v>0</v>
      </c>
      <c r="R36" s="69"/>
      <c r="S36" s="75"/>
    </row>
    <row r="37" spans="1:20" s="13" customFormat="1" ht="20.25" customHeight="1">
      <c r="A37" s="2">
        <v>3</v>
      </c>
      <c r="B37" s="8" t="s">
        <v>174</v>
      </c>
      <c r="C37" s="199" t="s">
        <v>175</v>
      </c>
      <c r="D37" s="16">
        <v>0</v>
      </c>
      <c r="E37" s="16">
        <v>0</v>
      </c>
      <c r="F37" s="16">
        <v>0</v>
      </c>
      <c r="G37" s="16">
        <v>0</v>
      </c>
      <c r="H37" s="16">
        <v>0</v>
      </c>
      <c r="I37" s="16">
        <v>0</v>
      </c>
      <c r="J37" s="16">
        <v>0</v>
      </c>
      <c r="K37" s="16">
        <v>0</v>
      </c>
      <c r="L37" s="16">
        <v>0</v>
      </c>
      <c r="M37" s="16">
        <v>0</v>
      </c>
      <c r="N37" s="16">
        <v>0</v>
      </c>
      <c r="O37" s="16">
        <v>0</v>
      </c>
      <c r="P37" s="16">
        <v>0</v>
      </c>
      <c r="Q37" s="16">
        <v>0</v>
      </c>
      <c r="R37" s="254"/>
      <c r="S37" s="255"/>
    </row>
    <row r="38" spans="1:20" ht="4.5" customHeight="1"/>
    <row r="39" spans="1:20">
      <c r="B39" s="12" t="s">
        <v>270</v>
      </c>
    </row>
    <row r="40" spans="1:20">
      <c r="B40" s="12" t="s">
        <v>271</v>
      </c>
    </row>
  </sheetData>
  <mergeCells count="9">
    <mergeCell ref="A1:Q1"/>
    <mergeCell ref="A2:Q2"/>
    <mergeCell ref="A4:Q4"/>
    <mergeCell ref="A5:A6"/>
    <mergeCell ref="B5:B6"/>
    <mergeCell ref="C5:C6"/>
    <mergeCell ref="D5:D6"/>
    <mergeCell ref="E5:Q5"/>
    <mergeCell ref="A3:Q3"/>
  </mergeCells>
  <pageMargins left="0.1" right="0.1" top="0.7" bottom="0" header="0.31496062992126" footer="0.31496062992126"/>
  <pageSetup paperSize="9"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98D3-5522-4D5F-A310-13C4810C7A93}">
  <sheetPr>
    <tabColor rgb="FFFFC000"/>
    <pageSetUpPr fitToPage="1"/>
  </sheetPr>
  <dimension ref="A1:AM66"/>
  <sheetViews>
    <sheetView zoomScale="70" zoomScaleNormal="70" workbookViewId="0">
      <selection sqref="A1:XFD1048576"/>
    </sheetView>
  </sheetViews>
  <sheetFormatPr defaultColWidth="9" defaultRowHeight="12.75"/>
  <cols>
    <col min="1" max="1" width="5.375" style="12" customWidth="1"/>
    <col min="2" max="2" width="63.75" style="12" customWidth="1"/>
    <col min="3" max="3" width="10.625" style="12" customWidth="1"/>
    <col min="4" max="4" width="15.25" style="12" customWidth="1"/>
    <col min="5" max="17" width="12.875" style="12" customWidth="1"/>
    <col min="18" max="16384" width="9" style="12"/>
  </cols>
  <sheetData>
    <row r="1" spans="1:39" s="17" customFormat="1" ht="21.75" customHeight="1">
      <c r="A1" s="560" t="s">
        <v>1244</v>
      </c>
      <c r="B1" s="560"/>
      <c r="C1" s="560"/>
      <c r="D1" s="560"/>
      <c r="E1" s="560"/>
      <c r="F1" s="560"/>
      <c r="G1" s="560"/>
      <c r="H1" s="560"/>
      <c r="I1" s="560"/>
      <c r="J1" s="560"/>
      <c r="K1" s="560"/>
      <c r="L1" s="560"/>
      <c r="M1" s="560"/>
      <c r="N1" s="560"/>
      <c r="O1" s="560"/>
      <c r="P1" s="560"/>
      <c r="Q1" s="560"/>
    </row>
    <row r="2" spans="1:39" s="17" customFormat="1" ht="21.75" customHeight="1">
      <c r="A2" s="561" t="s">
        <v>1245</v>
      </c>
      <c r="B2" s="561"/>
      <c r="C2" s="561"/>
      <c r="D2" s="561"/>
      <c r="E2" s="561"/>
      <c r="F2" s="561"/>
      <c r="G2" s="561"/>
      <c r="H2" s="561"/>
      <c r="I2" s="561"/>
      <c r="J2" s="561"/>
      <c r="K2" s="561"/>
      <c r="L2" s="561"/>
      <c r="M2" s="561"/>
      <c r="N2" s="561"/>
      <c r="O2" s="561"/>
      <c r="P2" s="561"/>
      <c r="Q2" s="561"/>
    </row>
    <row r="3" spans="1:39" s="18" customFormat="1" ht="22.5" customHeight="1">
      <c r="A3" s="538" t="s">
        <v>217</v>
      </c>
      <c r="B3" s="538"/>
      <c r="C3" s="538"/>
      <c r="D3" s="538"/>
      <c r="E3" s="538"/>
      <c r="F3" s="538"/>
      <c r="G3" s="538"/>
      <c r="H3" s="538"/>
      <c r="I3" s="538"/>
      <c r="J3" s="538"/>
      <c r="K3" s="538"/>
      <c r="L3" s="538"/>
      <c r="M3" s="538"/>
      <c r="N3" s="538"/>
      <c r="O3" s="538"/>
      <c r="P3" s="538"/>
      <c r="Q3" s="538"/>
    </row>
    <row r="4" spans="1:39" s="18" customFormat="1" ht="16.5" customHeight="1">
      <c r="A4" s="523"/>
      <c r="B4" s="523"/>
      <c r="C4" s="523"/>
      <c r="D4" s="523"/>
      <c r="E4" s="523"/>
      <c r="F4" s="523"/>
      <c r="G4" s="523"/>
      <c r="H4" s="523"/>
      <c r="I4" s="523"/>
      <c r="J4" s="523"/>
      <c r="K4" s="523"/>
      <c r="L4" s="523"/>
      <c r="M4" s="523"/>
      <c r="N4" s="523"/>
      <c r="O4" s="564" t="s">
        <v>317</v>
      </c>
      <c r="P4" s="564"/>
      <c r="Q4" s="564"/>
    </row>
    <row r="5" spans="1:39" s="18" customFormat="1" ht="21" customHeight="1">
      <c r="A5" s="536" t="s">
        <v>1</v>
      </c>
      <c r="B5" s="536" t="s">
        <v>203</v>
      </c>
      <c r="C5" s="536" t="s">
        <v>181</v>
      </c>
      <c r="D5" s="537" t="s">
        <v>146</v>
      </c>
      <c r="E5" s="539" t="s">
        <v>147</v>
      </c>
      <c r="F5" s="539"/>
      <c r="G5" s="539"/>
      <c r="H5" s="539"/>
      <c r="I5" s="539"/>
      <c r="J5" s="539"/>
      <c r="K5" s="539"/>
      <c r="L5" s="539"/>
      <c r="M5" s="539"/>
      <c r="N5" s="539"/>
      <c r="O5" s="539"/>
      <c r="P5" s="539"/>
      <c r="Q5" s="539"/>
    </row>
    <row r="6" spans="1:39" s="18" customFormat="1" ht="37.5" customHeight="1">
      <c r="A6" s="562"/>
      <c r="B6" s="562"/>
      <c r="C6" s="562"/>
      <c r="D6" s="563"/>
      <c r="E6" s="257" t="s">
        <v>299</v>
      </c>
      <c r="F6" s="257" t="s">
        <v>300</v>
      </c>
      <c r="G6" s="257" t="s">
        <v>301</v>
      </c>
      <c r="H6" s="257" t="s">
        <v>302</v>
      </c>
      <c r="I6" s="257" t="s">
        <v>303</v>
      </c>
      <c r="J6" s="257" t="s">
        <v>304</v>
      </c>
      <c r="K6" s="257" t="s">
        <v>212</v>
      </c>
      <c r="L6" s="257" t="s">
        <v>305</v>
      </c>
      <c r="M6" s="257" t="s">
        <v>306</v>
      </c>
      <c r="N6" s="257" t="s">
        <v>307</v>
      </c>
      <c r="O6" s="257" t="s">
        <v>308</v>
      </c>
      <c r="P6" s="257" t="s">
        <v>309</v>
      </c>
      <c r="Q6" s="258" t="s">
        <v>310</v>
      </c>
    </row>
    <row r="7" spans="1:39" s="260" customFormat="1" ht="21.75" customHeight="1">
      <c r="A7" s="203" t="s">
        <v>242</v>
      </c>
      <c r="B7" s="203" t="s">
        <v>243</v>
      </c>
      <c r="C7" s="203" t="s">
        <v>244</v>
      </c>
      <c r="D7" s="204" t="s">
        <v>272</v>
      </c>
      <c r="E7" s="204" t="s">
        <v>245</v>
      </c>
      <c r="F7" s="204" t="s">
        <v>246</v>
      </c>
      <c r="G7" s="204" t="s">
        <v>247</v>
      </c>
      <c r="H7" s="204" t="s">
        <v>248</v>
      </c>
      <c r="I7" s="204" t="s">
        <v>249</v>
      </c>
      <c r="J7" s="204" t="s">
        <v>250</v>
      </c>
      <c r="K7" s="204" t="s">
        <v>251</v>
      </c>
      <c r="L7" s="204" t="s">
        <v>252</v>
      </c>
      <c r="M7" s="204" t="s">
        <v>253</v>
      </c>
      <c r="N7" s="204" t="s">
        <v>254</v>
      </c>
      <c r="O7" s="204" t="s">
        <v>255</v>
      </c>
      <c r="P7" s="204" t="s">
        <v>256</v>
      </c>
      <c r="Q7" s="204" t="s">
        <v>257</v>
      </c>
      <c r="R7" s="259"/>
      <c r="S7" s="259"/>
      <c r="T7" s="259"/>
      <c r="U7" s="259"/>
      <c r="V7" s="259"/>
      <c r="W7" s="259"/>
      <c r="X7" s="259"/>
      <c r="Y7" s="259"/>
      <c r="Z7" s="259"/>
      <c r="AA7" s="259"/>
      <c r="AB7" s="259"/>
      <c r="AC7" s="259"/>
      <c r="AD7" s="259"/>
      <c r="AE7" s="259"/>
      <c r="AF7" s="259"/>
      <c r="AG7" s="259"/>
      <c r="AH7" s="259"/>
      <c r="AI7" s="259"/>
      <c r="AJ7" s="259"/>
      <c r="AK7" s="259"/>
      <c r="AL7" s="259"/>
      <c r="AM7" s="259"/>
    </row>
    <row r="8" spans="1:39" s="80" customFormat="1" ht="19.5" customHeight="1">
      <c r="A8" s="522"/>
      <c r="B8" s="228" t="s">
        <v>146</v>
      </c>
      <c r="C8" s="522"/>
      <c r="D8" s="506">
        <v>197.51913999999999</v>
      </c>
      <c r="E8" s="506">
        <v>17.979340000000001</v>
      </c>
      <c r="F8" s="506">
        <v>3.33</v>
      </c>
      <c r="G8" s="506">
        <v>9.3237199999999998</v>
      </c>
      <c r="H8" s="506">
        <v>13.315999999999999</v>
      </c>
      <c r="I8" s="506">
        <v>49.966650000000001</v>
      </c>
      <c r="J8" s="506">
        <v>5.0403800000000007</v>
      </c>
      <c r="K8" s="506">
        <v>55.11842</v>
      </c>
      <c r="L8" s="506">
        <v>1.6762999999999999</v>
      </c>
      <c r="M8" s="506">
        <v>5.0351200000000009</v>
      </c>
      <c r="N8" s="506">
        <v>20.98358</v>
      </c>
      <c r="O8" s="506">
        <v>8.4390999999999998</v>
      </c>
      <c r="P8" s="506">
        <v>6.2237900000000002</v>
      </c>
      <c r="Q8" s="506">
        <v>1.08674</v>
      </c>
    </row>
    <row r="9" spans="1:39" s="214" customFormat="1" ht="19.5" customHeight="1">
      <c r="A9" s="286">
        <v>1</v>
      </c>
      <c r="B9" s="287" t="s">
        <v>3</v>
      </c>
      <c r="C9" s="286" t="s">
        <v>4</v>
      </c>
      <c r="D9" s="507">
        <v>161.88224</v>
      </c>
      <c r="E9" s="507">
        <v>13.328340000000001</v>
      </c>
      <c r="F9" s="507">
        <v>2.83</v>
      </c>
      <c r="G9" s="507">
        <v>9.3237199999999998</v>
      </c>
      <c r="H9" s="507">
        <v>9.3659999999999997</v>
      </c>
      <c r="I9" s="507">
        <v>38.12565</v>
      </c>
      <c r="J9" s="507">
        <v>4.6333800000000007</v>
      </c>
      <c r="K9" s="507">
        <v>41.648420000000002</v>
      </c>
      <c r="L9" s="507">
        <v>1.5962999999999998</v>
      </c>
      <c r="M9" s="507">
        <v>4.8481200000000007</v>
      </c>
      <c r="N9" s="507">
        <v>20.563579999999998</v>
      </c>
      <c r="O9" s="507">
        <v>8.3102</v>
      </c>
      <c r="P9" s="507">
        <v>6.2217900000000004</v>
      </c>
      <c r="Q9" s="507">
        <v>1.08674</v>
      </c>
    </row>
    <row r="10" spans="1:39" s="80" customFormat="1" ht="19.5" hidden="1" customHeight="1">
      <c r="A10" s="522"/>
      <c r="B10" s="209" t="s">
        <v>238</v>
      </c>
      <c r="C10" s="522"/>
      <c r="D10" s="508"/>
      <c r="E10" s="508"/>
      <c r="F10" s="508"/>
      <c r="G10" s="508"/>
      <c r="H10" s="508"/>
      <c r="I10" s="508"/>
      <c r="J10" s="508"/>
      <c r="K10" s="508"/>
      <c r="L10" s="508"/>
      <c r="M10" s="508"/>
      <c r="N10" s="508"/>
      <c r="O10" s="508"/>
      <c r="P10" s="508"/>
      <c r="Q10" s="508"/>
    </row>
    <row r="11" spans="1:39" s="214" customFormat="1" ht="19.5" customHeight="1">
      <c r="A11" s="211" t="s">
        <v>6</v>
      </c>
      <c r="B11" s="212" t="s">
        <v>87</v>
      </c>
      <c r="C11" s="211" t="s">
        <v>5</v>
      </c>
      <c r="D11" s="508">
        <v>14.399339999999999</v>
      </c>
      <c r="E11" s="508">
        <v>0.31765000000000004</v>
      </c>
      <c r="F11" s="508">
        <v>0.78</v>
      </c>
      <c r="G11" s="508">
        <v>6.13E-3</v>
      </c>
      <c r="H11" s="508">
        <v>5.61</v>
      </c>
      <c r="I11" s="508">
        <v>1.0675299999999999</v>
      </c>
      <c r="J11" s="508">
        <v>0.04</v>
      </c>
      <c r="K11" s="508">
        <v>5.2492999999999999</v>
      </c>
      <c r="L11" s="508">
        <v>0.58329999999999993</v>
      </c>
      <c r="M11" s="508">
        <v>0.62350000000000005</v>
      </c>
      <c r="N11" s="508">
        <v>5.7999999999999996E-3</v>
      </c>
      <c r="O11" s="508">
        <v>0</v>
      </c>
      <c r="P11" s="508">
        <v>2.9389999999999999E-2</v>
      </c>
      <c r="Q11" s="508">
        <v>8.6739999999999998E-2</v>
      </c>
    </row>
    <row r="12" spans="1:39" s="80" customFormat="1" ht="19.5" customHeight="1">
      <c r="A12" s="213"/>
      <c r="B12" s="209" t="s">
        <v>239</v>
      </c>
      <c r="C12" s="213" t="s">
        <v>7</v>
      </c>
      <c r="D12" s="508">
        <v>0.70091000000000003</v>
      </c>
      <c r="E12" s="508">
        <v>7.0000000000000001E-3</v>
      </c>
      <c r="F12" s="508">
        <v>0</v>
      </c>
      <c r="G12" s="508">
        <v>0</v>
      </c>
      <c r="H12" s="508">
        <v>0</v>
      </c>
      <c r="I12" s="508">
        <v>0.25311</v>
      </c>
      <c r="J12" s="508">
        <v>0.04</v>
      </c>
      <c r="K12" s="508">
        <v>0.17</v>
      </c>
      <c r="L12" s="508">
        <v>0.1913</v>
      </c>
      <c r="M12" s="508">
        <v>3.9100000000000003E-2</v>
      </c>
      <c r="N12" s="508">
        <v>0</v>
      </c>
      <c r="O12" s="508">
        <v>0</v>
      </c>
      <c r="P12" s="508">
        <v>4.0000000000000002E-4</v>
      </c>
      <c r="Q12" s="508">
        <v>0</v>
      </c>
    </row>
    <row r="13" spans="1:39" s="80" customFormat="1" ht="19.5" hidden="1" customHeight="1">
      <c r="A13" s="213"/>
      <c r="B13" s="209" t="s">
        <v>139</v>
      </c>
      <c r="C13" s="213" t="s">
        <v>8</v>
      </c>
      <c r="D13" s="508">
        <v>13.698430000000002</v>
      </c>
      <c r="E13" s="508">
        <v>0.31065000000000004</v>
      </c>
      <c r="F13" s="508">
        <v>0.78</v>
      </c>
      <c r="G13" s="508">
        <v>6.13E-3</v>
      </c>
      <c r="H13" s="508">
        <v>5.61</v>
      </c>
      <c r="I13" s="508">
        <v>0.81441999999999992</v>
      </c>
      <c r="J13" s="508">
        <v>0</v>
      </c>
      <c r="K13" s="508">
        <v>5.0792999999999999</v>
      </c>
      <c r="L13" s="508">
        <v>0.39199999999999996</v>
      </c>
      <c r="M13" s="508">
        <v>0.58440000000000003</v>
      </c>
      <c r="N13" s="508">
        <v>5.7999999999999996E-3</v>
      </c>
      <c r="O13" s="508">
        <v>0</v>
      </c>
      <c r="P13" s="508">
        <v>2.8989999999999998E-2</v>
      </c>
      <c r="Q13" s="508">
        <v>8.6739999999999998E-2</v>
      </c>
    </row>
    <row r="14" spans="1:39" s="80" customFormat="1" ht="19.5" hidden="1" customHeight="1">
      <c r="A14" s="213"/>
      <c r="B14" s="209" t="s">
        <v>140</v>
      </c>
      <c r="C14" s="213" t="s">
        <v>10</v>
      </c>
      <c r="D14" s="508">
        <v>0</v>
      </c>
      <c r="E14" s="508">
        <v>0</v>
      </c>
      <c r="F14" s="508">
        <v>0</v>
      </c>
      <c r="G14" s="508">
        <v>0</v>
      </c>
      <c r="H14" s="508">
        <v>0</v>
      </c>
      <c r="I14" s="508">
        <v>0</v>
      </c>
      <c r="J14" s="508">
        <v>0</v>
      </c>
      <c r="K14" s="508">
        <v>0</v>
      </c>
      <c r="L14" s="508">
        <v>0</v>
      </c>
      <c r="M14" s="508">
        <v>0</v>
      </c>
      <c r="N14" s="508">
        <v>0</v>
      </c>
      <c r="O14" s="508">
        <v>0</v>
      </c>
      <c r="P14" s="508">
        <v>0</v>
      </c>
      <c r="Q14" s="508">
        <v>0</v>
      </c>
    </row>
    <row r="15" spans="1:39" s="214" customFormat="1" ht="19.5" customHeight="1">
      <c r="A15" s="211" t="s">
        <v>9</v>
      </c>
      <c r="B15" s="212" t="s">
        <v>91</v>
      </c>
      <c r="C15" s="211" t="s">
        <v>12</v>
      </c>
      <c r="D15" s="508">
        <v>30.791589999999992</v>
      </c>
      <c r="E15" s="508">
        <v>2.7275700000000001</v>
      </c>
      <c r="F15" s="508">
        <v>2.0499999999999998</v>
      </c>
      <c r="G15" s="508">
        <v>0.96758999999999995</v>
      </c>
      <c r="H15" s="508">
        <v>2.2925</v>
      </c>
      <c r="I15" s="508">
        <v>5.3692500000000001</v>
      </c>
      <c r="J15" s="508">
        <v>1.6891499999999999</v>
      </c>
      <c r="K15" s="508">
        <v>12.419999999999998</v>
      </c>
      <c r="L15" s="508">
        <v>0.56299999999999994</v>
      </c>
      <c r="M15" s="508">
        <v>0.02</v>
      </c>
      <c r="N15" s="508">
        <v>0.04</v>
      </c>
      <c r="O15" s="508">
        <v>0.47109999999999991</v>
      </c>
      <c r="P15" s="508">
        <v>2.1814300000000002</v>
      </c>
      <c r="Q15" s="508">
        <v>0</v>
      </c>
    </row>
    <row r="16" spans="1:39" s="214" customFormat="1" ht="19.5" customHeight="1">
      <c r="A16" s="211" t="s">
        <v>11</v>
      </c>
      <c r="B16" s="212" t="s">
        <v>61</v>
      </c>
      <c r="C16" s="211" t="s">
        <v>14</v>
      </c>
      <c r="D16" s="508">
        <v>7.2689200000000005</v>
      </c>
      <c r="E16" s="508">
        <v>4.0976000000000008</v>
      </c>
      <c r="F16" s="508">
        <v>0</v>
      </c>
      <c r="G16" s="508">
        <v>0.31</v>
      </c>
      <c r="H16" s="508">
        <v>0.17</v>
      </c>
      <c r="I16" s="508">
        <v>0.30173</v>
      </c>
      <c r="J16" s="508">
        <v>1.2304900000000001</v>
      </c>
      <c r="K16" s="508">
        <v>0.11461000000000002</v>
      </c>
      <c r="L16" s="508">
        <v>0</v>
      </c>
      <c r="M16" s="508">
        <v>0</v>
      </c>
      <c r="N16" s="508">
        <v>0.35777999999999999</v>
      </c>
      <c r="O16" s="508">
        <v>0.17910000000000001</v>
      </c>
      <c r="P16" s="508">
        <v>0.50761000000000001</v>
      </c>
      <c r="Q16" s="508">
        <v>0</v>
      </c>
    </row>
    <row r="17" spans="1:17" s="80" customFormat="1" ht="19.5" customHeight="1">
      <c r="A17" s="211" t="s">
        <v>13</v>
      </c>
      <c r="B17" s="212" t="s">
        <v>62</v>
      </c>
      <c r="C17" s="211" t="s">
        <v>16</v>
      </c>
      <c r="D17" s="508">
        <v>3.28</v>
      </c>
      <c r="E17" s="508">
        <v>0.25</v>
      </c>
      <c r="F17" s="508">
        <v>0</v>
      </c>
      <c r="G17" s="508">
        <v>0</v>
      </c>
      <c r="H17" s="508">
        <v>0</v>
      </c>
      <c r="I17" s="508">
        <v>0</v>
      </c>
      <c r="J17" s="508">
        <v>0</v>
      </c>
      <c r="K17" s="508">
        <v>0</v>
      </c>
      <c r="L17" s="508">
        <v>0</v>
      </c>
      <c r="M17" s="508">
        <v>0</v>
      </c>
      <c r="N17" s="508">
        <v>0</v>
      </c>
      <c r="O17" s="508">
        <v>3.03</v>
      </c>
      <c r="P17" s="508">
        <v>0</v>
      </c>
      <c r="Q17" s="508">
        <v>0</v>
      </c>
    </row>
    <row r="18" spans="1:17" s="80" customFormat="1" ht="19.5" customHeight="1">
      <c r="A18" s="211" t="s">
        <v>15</v>
      </c>
      <c r="B18" s="212" t="s">
        <v>63</v>
      </c>
      <c r="C18" s="211" t="s">
        <v>17</v>
      </c>
      <c r="D18" s="508">
        <v>0.30000000000000004</v>
      </c>
      <c r="E18" s="508">
        <v>0</v>
      </c>
      <c r="F18" s="508">
        <v>0</v>
      </c>
      <c r="G18" s="508">
        <v>0</v>
      </c>
      <c r="H18" s="508">
        <v>0</v>
      </c>
      <c r="I18" s="508">
        <v>0</v>
      </c>
      <c r="J18" s="508">
        <v>0.2</v>
      </c>
      <c r="K18" s="508">
        <v>0</v>
      </c>
      <c r="L18" s="508">
        <v>0</v>
      </c>
      <c r="M18" s="508">
        <v>0</v>
      </c>
      <c r="N18" s="508">
        <v>0.1</v>
      </c>
      <c r="O18" s="508">
        <v>0</v>
      </c>
      <c r="P18" s="508">
        <v>0</v>
      </c>
      <c r="Q18" s="508">
        <v>0</v>
      </c>
    </row>
    <row r="19" spans="1:17" s="80" customFormat="1" ht="19.5" customHeight="1">
      <c r="A19" s="211" t="s">
        <v>65</v>
      </c>
      <c r="B19" s="212" t="s">
        <v>64</v>
      </c>
      <c r="C19" s="211" t="s">
        <v>18</v>
      </c>
      <c r="D19" s="508">
        <v>104.79480000000001</v>
      </c>
      <c r="E19" s="508">
        <v>5.5605700000000002</v>
      </c>
      <c r="F19" s="508">
        <v>0</v>
      </c>
      <c r="G19" s="508">
        <v>8.0399999999999991</v>
      </c>
      <c r="H19" s="508">
        <v>1.2535000000000001</v>
      </c>
      <c r="I19" s="508">
        <v>31.357140000000001</v>
      </c>
      <c r="J19" s="508">
        <v>1.47374</v>
      </c>
      <c r="K19" s="508">
        <v>23.419899999999998</v>
      </c>
      <c r="L19" s="508">
        <v>0.45</v>
      </c>
      <c r="M19" s="508">
        <v>4.2046200000000002</v>
      </c>
      <c r="N19" s="508">
        <v>20.059999999999999</v>
      </c>
      <c r="O19" s="508">
        <v>4.63</v>
      </c>
      <c r="P19" s="508">
        <v>3.3453299999999997</v>
      </c>
      <c r="Q19" s="508">
        <v>1</v>
      </c>
    </row>
    <row r="20" spans="1:17" s="214" customFormat="1" ht="19.5" customHeight="1">
      <c r="A20" s="213"/>
      <c r="B20" s="209" t="s">
        <v>240</v>
      </c>
      <c r="C20" s="213" t="s">
        <v>209</v>
      </c>
      <c r="D20" s="508">
        <v>61.412100000000002</v>
      </c>
      <c r="E20" s="508">
        <v>0.27010000000000001</v>
      </c>
      <c r="F20" s="508">
        <v>0</v>
      </c>
      <c r="G20" s="508">
        <v>7.6099999999999994</v>
      </c>
      <c r="H20" s="508">
        <v>0.23</v>
      </c>
      <c r="I20" s="508">
        <v>29.872</v>
      </c>
      <c r="J20" s="508">
        <v>0</v>
      </c>
      <c r="K20" s="508">
        <v>19.349999999999998</v>
      </c>
      <c r="L20" s="508">
        <v>0.45</v>
      </c>
      <c r="M20" s="508">
        <v>3.53</v>
      </c>
      <c r="N20" s="508">
        <v>0</v>
      </c>
      <c r="O20" s="508">
        <v>0</v>
      </c>
      <c r="P20" s="508">
        <v>0.1</v>
      </c>
      <c r="Q20" s="508">
        <v>0</v>
      </c>
    </row>
    <row r="21" spans="1:17" s="214" customFormat="1" ht="19.5" hidden="1" customHeight="1">
      <c r="A21" s="211"/>
      <c r="B21" s="209" t="s">
        <v>218</v>
      </c>
      <c r="C21" s="213" t="s">
        <v>210</v>
      </c>
      <c r="D21" s="508">
        <v>43.3827</v>
      </c>
      <c r="E21" s="508">
        <v>5.29047</v>
      </c>
      <c r="F21" s="508">
        <v>0</v>
      </c>
      <c r="G21" s="508">
        <v>0.43</v>
      </c>
      <c r="H21" s="508">
        <v>1.0235000000000001</v>
      </c>
      <c r="I21" s="508">
        <v>1.4851399999999999</v>
      </c>
      <c r="J21" s="508">
        <v>1.47374</v>
      </c>
      <c r="K21" s="508">
        <v>4.0698999999999996</v>
      </c>
      <c r="L21" s="508">
        <v>0</v>
      </c>
      <c r="M21" s="508">
        <v>0.67462</v>
      </c>
      <c r="N21" s="508">
        <v>20.059999999999999</v>
      </c>
      <c r="O21" s="508">
        <v>4.63</v>
      </c>
      <c r="P21" s="508">
        <v>3.2453299999999996</v>
      </c>
      <c r="Q21" s="508">
        <v>1</v>
      </c>
    </row>
    <row r="22" spans="1:17" s="80" customFormat="1" ht="19.5" hidden="1" customHeight="1">
      <c r="A22" s="211"/>
      <c r="B22" s="209" t="s">
        <v>219</v>
      </c>
      <c r="C22" s="213" t="s">
        <v>211</v>
      </c>
      <c r="D22" s="508">
        <v>0</v>
      </c>
      <c r="E22" s="508">
        <v>0</v>
      </c>
      <c r="F22" s="508">
        <v>0</v>
      </c>
      <c r="G22" s="508">
        <v>0</v>
      </c>
      <c r="H22" s="508">
        <v>0</v>
      </c>
      <c r="I22" s="508">
        <v>0</v>
      </c>
      <c r="J22" s="508">
        <v>0</v>
      </c>
      <c r="K22" s="508">
        <v>0</v>
      </c>
      <c r="L22" s="508">
        <v>0</v>
      </c>
      <c r="M22" s="508">
        <v>0</v>
      </c>
      <c r="N22" s="508">
        <v>0</v>
      </c>
      <c r="O22" s="508">
        <v>0</v>
      </c>
      <c r="P22" s="508">
        <v>0</v>
      </c>
      <c r="Q22" s="508">
        <v>0</v>
      </c>
    </row>
    <row r="23" spans="1:17" s="80" customFormat="1" ht="19.5" customHeight="1">
      <c r="A23" s="211" t="s">
        <v>74</v>
      </c>
      <c r="B23" s="212" t="s">
        <v>73</v>
      </c>
      <c r="C23" s="211" t="s">
        <v>19</v>
      </c>
      <c r="D23" s="508">
        <v>1.04759</v>
      </c>
      <c r="E23" s="508">
        <v>0.37495000000000001</v>
      </c>
      <c r="F23" s="508">
        <v>0</v>
      </c>
      <c r="G23" s="508">
        <v>0</v>
      </c>
      <c r="H23" s="508">
        <v>0.04</v>
      </c>
      <c r="I23" s="508">
        <v>0.03</v>
      </c>
      <c r="J23" s="508">
        <v>0</v>
      </c>
      <c r="K23" s="508">
        <v>0.44460999999999995</v>
      </c>
      <c r="L23" s="508">
        <v>0</v>
      </c>
      <c r="M23" s="508">
        <v>0</v>
      </c>
      <c r="N23" s="508">
        <v>0</v>
      </c>
      <c r="O23" s="508">
        <v>0</v>
      </c>
      <c r="P23" s="508">
        <v>0.15803</v>
      </c>
      <c r="Q23" s="508">
        <v>0</v>
      </c>
    </row>
    <row r="24" spans="1:17" s="80" customFormat="1" ht="19.5" customHeight="1">
      <c r="A24" s="211" t="s">
        <v>88</v>
      </c>
      <c r="B24" s="212" t="s">
        <v>75</v>
      </c>
      <c r="C24" s="211" t="s">
        <v>20</v>
      </c>
      <c r="D24" s="508">
        <v>0</v>
      </c>
      <c r="E24" s="508">
        <v>0</v>
      </c>
      <c r="F24" s="508">
        <v>0</v>
      </c>
      <c r="G24" s="508">
        <v>0</v>
      </c>
      <c r="H24" s="508">
        <v>0</v>
      </c>
      <c r="I24" s="508">
        <v>0</v>
      </c>
      <c r="J24" s="508">
        <v>0</v>
      </c>
      <c r="K24" s="508">
        <v>0</v>
      </c>
      <c r="L24" s="508">
        <v>0</v>
      </c>
      <c r="M24" s="508">
        <v>0</v>
      </c>
      <c r="N24" s="508">
        <v>0</v>
      </c>
      <c r="O24" s="508">
        <v>0</v>
      </c>
      <c r="P24" s="508">
        <v>0</v>
      </c>
      <c r="Q24" s="508">
        <v>0</v>
      </c>
    </row>
    <row r="25" spans="1:17" s="80" customFormat="1" ht="19.5" customHeight="1">
      <c r="A25" s="211" t="s">
        <v>93</v>
      </c>
      <c r="B25" s="212" t="s">
        <v>92</v>
      </c>
      <c r="C25" s="211" t="s">
        <v>21</v>
      </c>
      <c r="D25" s="508">
        <v>0</v>
      </c>
      <c r="E25" s="508">
        <v>0</v>
      </c>
      <c r="F25" s="508">
        <v>0</v>
      </c>
      <c r="G25" s="508">
        <v>0</v>
      </c>
      <c r="H25" s="508">
        <v>0</v>
      </c>
      <c r="I25" s="508">
        <v>0</v>
      </c>
      <c r="J25" s="508">
        <v>0</v>
      </c>
      <c r="K25" s="508">
        <v>0</v>
      </c>
      <c r="L25" s="508">
        <v>0</v>
      </c>
      <c r="M25" s="508">
        <v>0</v>
      </c>
      <c r="N25" s="508">
        <v>0</v>
      </c>
      <c r="O25" s="508">
        <v>0</v>
      </c>
      <c r="P25" s="508">
        <v>0</v>
      </c>
      <c r="Q25" s="508">
        <v>0</v>
      </c>
    </row>
    <row r="26" spans="1:17" s="239" customFormat="1" ht="19.5" customHeight="1">
      <c r="A26" s="286">
        <v>2</v>
      </c>
      <c r="B26" s="287" t="s">
        <v>22</v>
      </c>
      <c r="C26" s="286" t="s">
        <v>23</v>
      </c>
      <c r="D26" s="507">
        <v>35.636900000000004</v>
      </c>
      <c r="E26" s="507">
        <v>4.6509999999999998</v>
      </c>
      <c r="F26" s="507">
        <v>0.5</v>
      </c>
      <c r="G26" s="507">
        <v>0</v>
      </c>
      <c r="H26" s="507">
        <v>3.95</v>
      </c>
      <c r="I26" s="507">
        <v>11.840999999999999</v>
      </c>
      <c r="J26" s="507">
        <v>0.40700000000000003</v>
      </c>
      <c r="K26" s="507">
        <v>13.470000000000002</v>
      </c>
      <c r="L26" s="507">
        <v>0.08</v>
      </c>
      <c r="M26" s="507">
        <v>0.187</v>
      </c>
      <c r="N26" s="507">
        <v>0.42</v>
      </c>
      <c r="O26" s="507">
        <v>0.12890000000000001</v>
      </c>
      <c r="P26" s="507">
        <v>2E-3</v>
      </c>
      <c r="Q26" s="507">
        <v>0</v>
      </c>
    </row>
    <row r="27" spans="1:17" s="80" customFormat="1" ht="19.5" hidden="1" customHeight="1">
      <c r="A27" s="522"/>
      <c r="B27" s="209" t="s">
        <v>238</v>
      </c>
      <c r="C27" s="522"/>
      <c r="D27" s="508"/>
      <c r="E27" s="509"/>
      <c r="F27" s="509"/>
      <c r="G27" s="509"/>
      <c r="H27" s="509"/>
      <c r="I27" s="509"/>
      <c r="J27" s="509"/>
      <c r="K27" s="509"/>
      <c r="L27" s="509"/>
      <c r="M27" s="509"/>
      <c r="N27" s="509"/>
      <c r="O27" s="509"/>
      <c r="P27" s="509"/>
      <c r="Q27" s="509"/>
    </row>
    <row r="28" spans="1:17" s="80" customFormat="1" ht="19.5" customHeight="1">
      <c r="A28" s="211" t="s">
        <v>24</v>
      </c>
      <c r="B28" s="212" t="s">
        <v>66</v>
      </c>
      <c r="C28" s="211" t="s">
        <v>27</v>
      </c>
      <c r="D28" s="508">
        <v>0</v>
      </c>
      <c r="E28" s="508">
        <v>0</v>
      </c>
      <c r="F28" s="508">
        <v>0</v>
      </c>
      <c r="G28" s="508">
        <v>0</v>
      </c>
      <c r="H28" s="508">
        <v>0</v>
      </c>
      <c r="I28" s="508">
        <v>0</v>
      </c>
      <c r="J28" s="508">
        <v>0</v>
      </c>
      <c r="K28" s="508">
        <v>0</v>
      </c>
      <c r="L28" s="508">
        <v>0</v>
      </c>
      <c r="M28" s="508">
        <v>0</v>
      </c>
      <c r="N28" s="508">
        <v>0</v>
      </c>
      <c r="O28" s="508">
        <v>0</v>
      </c>
      <c r="P28" s="508">
        <v>0</v>
      </c>
      <c r="Q28" s="508">
        <v>0</v>
      </c>
    </row>
    <row r="29" spans="1:17" s="80" customFormat="1" ht="19.5" customHeight="1">
      <c r="A29" s="211" t="s">
        <v>26</v>
      </c>
      <c r="B29" s="212" t="s">
        <v>67</v>
      </c>
      <c r="C29" s="211" t="s">
        <v>29</v>
      </c>
      <c r="D29" s="508">
        <v>0</v>
      </c>
      <c r="E29" s="508">
        <v>0</v>
      </c>
      <c r="F29" s="508">
        <v>0</v>
      </c>
      <c r="G29" s="508">
        <v>0</v>
      </c>
      <c r="H29" s="508">
        <v>0</v>
      </c>
      <c r="I29" s="508">
        <v>0</v>
      </c>
      <c r="J29" s="508">
        <v>0</v>
      </c>
      <c r="K29" s="508">
        <v>0</v>
      </c>
      <c r="L29" s="508">
        <v>0</v>
      </c>
      <c r="M29" s="508">
        <v>0</v>
      </c>
      <c r="N29" s="508">
        <v>0</v>
      </c>
      <c r="O29" s="508">
        <v>0</v>
      </c>
      <c r="P29" s="508">
        <v>0</v>
      </c>
      <c r="Q29" s="508">
        <v>0</v>
      </c>
    </row>
    <row r="30" spans="1:17" s="80" customFormat="1" ht="19.5" customHeight="1">
      <c r="A30" s="211" t="s">
        <v>28</v>
      </c>
      <c r="B30" s="212" t="s">
        <v>68</v>
      </c>
      <c r="C30" s="211" t="s">
        <v>31</v>
      </c>
      <c r="D30" s="508">
        <v>0</v>
      </c>
      <c r="E30" s="508">
        <v>0</v>
      </c>
      <c r="F30" s="508">
        <v>0</v>
      </c>
      <c r="G30" s="508">
        <v>0</v>
      </c>
      <c r="H30" s="508">
        <v>0</v>
      </c>
      <c r="I30" s="508">
        <v>0</v>
      </c>
      <c r="J30" s="508">
        <v>0</v>
      </c>
      <c r="K30" s="508">
        <v>0</v>
      </c>
      <c r="L30" s="508">
        <v>0</v>
      </c>
      <c r="M30" s="508">
        <v>0</v>
      </c>
      <c r="N30" s="508">
        <v>0</v>
      </c>
      <c r="O30" s="508">
        <v>0</v>
      </c>
      <c r="P30" s="508">
        <v>0</v>
      </c>
      <c r="Q30" s="508">
        <v>0</v>
      </c>
    </row>
    <row r="31" spans="1:17" s="80" customFormat="1" ht="19.5" customHeight="1">
      <c r="A31" s="211" t="s">
        <v>30</v>
      </c>
      <c r="B31" s="212" t="s">
        <v>94</v>
      </c>
      <c r="C31" s="211" t="s">
        <v>95</v>
      </c>
      <c r="D31" s="508">
        <v>0</v>
      </c>
      <c r="E31" s="508">
        <v>0</v>
      </c>
      <c r="F31" s="508">
        <v>0</v>
      </c>
      <c r="G31" s="508">
        <v>0</v>
      </c>
      <c r="H31" s="508">
        <v>0</v>
      </c>
      <c r="I31" s="508">
        <v>0</v>
      </c>
      <c r="J31" s="508">
        <v>0</v>
      </c>
      <c r="K31" s="508">
        <v>0</v>
      </c>
      <c r="L31" s="508">
        <v>0</v>
      </c>
      <c r="M31" s="508">
        <v>0</v>
      </c>
      <c r="N31" s="508">
        <v>0</v>
      </c>
      <c r="O31" s="508">
        <v>0</v>
      </c>
      <c r="P31" s="508">
        <v>0</v>
      </c>
      <c r="Q31" s="508">
        <v>0</v>
      </c>
    </row>
    <row r="32" spans="1:17" s="80" customFormat="1" ht="19.5" customHeight="1">
      <c r="A32" s="211" t="s">
        <v>32</v>
      </c>
      <c r="B32" s="212" t="s">
        <v>288</v>
      </c>
      <c r="C32" s="211" t="s">
        <v>96</v>
      </c>
      <c r="D32" s="508">
        <v>0</v>
      </c>
      <c r="E32" s="508">
        <v>0</v>
      </c>
      <c r="F32" s="508">
        <v>0</v>
      </c>
      <c r="G32" s="508">
        <v>0</v>
      </c>
      <c r="H32" s="508">
        <v>0</v>
      </c>
      <c r="I32" s="508">
        <v>0</v>
      </c>
      <c r="J32" s="508">
        <v>0</v>
      </c>
      <c r="K32" s="508">
        <v>0</v>
      </c>
      <c r="L32" s="508">
        <v>0</v>
      </c>
      <c r="M32" s="508">
        <v>0</v>
      </c>
      <c r="N32" s="508">
        <v>0</v>
      </c>
      <c r="O32" s="508">
        <v>0</v>
      </c>
      <c r="P32" s="508">
        <v>0</v>
      </c>
      <c r="Q32" s="508">
        <v>0</v>
      </c>
    </row>
    <row r="33" spans="1:17" s="214" customFormat="1" ht="19.5" customHeight="1">
      <c r="A33" s="211" t="s">
        <v>34</v>
      </c>
      <c r="B33" s="212" t="s">
        <v>97</v>
      </c>
      <c r="C33" s="211" t="s">
        <v>33</v>
      </c>
      <c r="D33" s="508">
        <v>0</v>
      </c>
      <c r="E33" s="508">
        <v>0</v>
      </c>
      <c r="F33" s="508">
        <v>0</v>
      </c>
      <c r="G33" s="508">
        <v>0</v>
      </c>
      <c r="H33" s="508">
        <v>0</v>
      </c>
      <c r="I33" s="508">
        <v>0</v>
      </c>
      <c r="J33" s="508">
        <v>0</v>
      </c>
      <c r="K33" s="508">
        <v>0</v>
      </c>
      <c r="L33" s="508">
        <v>0</v>
      </c>
      <c r="M33" s="508">
        <v>0</v>
      </c>
      <c r="N33" s="508">
        <v>0</v>
      </c>
      <c r="O33" s="508">
        <v>0</v>
      </c>
      <c r="P33" s="508">
        <v>0</v>
      </c>
      <c r="Q33" s="508">
        <v>0</v>
      </c>
    </row>
    <row r="34" spans="1:17" s="214" customFormat="1" ht="19.5" customHeight="1">
      <c r="A34" s="211" t="s">
        <v>69</v>
      </c>
      <c r="B34" s="212" t="s">
        <v>109</v>
      </c>
      <c r="C34" s="211" t="s">
        <v>36</v>
      </c>
      <c r="D34" s="508">
        <v>0</v>
      </c>
      <c r="E34" s="508">
        <v>0</v>
      </c>
      <c r="F34" s="508">
        <v>0</v>
      </c>
      <c r="G34" s="508">
        <v>0</v>
      </c>
      <c r="H34" s="508">
        <v>0</v>
      </c>
      <c r="I34" s="508">
        <v>0</v>
      </c>
      <c r="J34" s="508">
        <v>0</v>
      </c>
      <c r="K34" s="508">
        <v>0</v>
      </c>
      <c r="L34" s="508">
        <v>0</v>
      </c>
      <c r="M34" s="508">
        <v>0</v>
      </c>
      <c r="N34" s="508">
        <v>0</v>
      </c>
      <c r="O34" s="508">
        <v>0</v>
      </c>
      <c r="P34" s="508">
        <v>0</v>
      </c>
      <c r="Q34" s="508">
        <v>0</v>
      </c>
    </row>
    <row r="35" spans="1:17" s="80" customFormat="1" ht="19.5" customHeight="1">
      <c r="A35" s="211" t="s">
        <v>70</v>
      </c>
      <c r="B35" s="216" t="s">
        <v>102</v>
      </c>
      <c r="C35" s="217" t="s">
        <v>35</v>
      </c>
      <c r="D35" s="508">
        <v>0</v>
      </c>
      <c r="E35" s="508">
        <v>0</v>
      </c>
      <c r="F35" s="508">
        <v>0</v>
      </c>
      <c r="G35" s="508">
        <v>0</v>
      </c>
      <c r="H35" s="508">
        <v>0</v>
      </c>
      <c r="I35" s="508">
        <v>0</v>
      </c>
      <c r="J35" s="508">
        <v>0</v>
      </c>
      <c r="K35" s="508">
        <v>0</v>
      </c>
      <c r="L35" s="508">
        <v>0</v>
      </c>
      <c r="M35" s="508">
        <v>0</v>
      </c>
      <c r="N35" s="508">
        <v>0</v>
      </c>
      <c r="O35" s="508">
        <v>0</v>
      </c>
      <c r="P35" s="508">
        <v>0</v>
      </c>
      <c r="Q35" s="508">
        <v>0</v>
      </c>
    </row>
    <row r="36" spans="1:17" s="214" customFormat="1" ht="19.5" customHeight="1">
      <c r="A36" s="211" t="s">
        <v>71</v>
      </c>
      <c r="B36" s="212" t="s">
        <v>128</v>
      </c>
      <c r="C36" s="211" t="s">
        <v>44</v>
      </c>
      <c r="D36" s="508">
        <v>2.7611000000000003</v>
      </c>
      <c r="E36" s="508">
        <v>1.0999999999999999E-2</v>
      </c>
      <c r="F36" s="508">
        <v>0.14000000000000001</v>
      </c>
      <c r="G36" s="508">
        <v>0</v>
      </c>
      <c r="H36" s="508">
        <v>0.44</v>
      </c>
      <c r="I36" s="508">
        <v>1.161</v>
      </c>
      <c r="J36" s="508">
        <v>0.20699999999999999</v>
      </c>
      <c r="K36" s="508">
        <v>0.22</v>
      </c>
      <c r="L36" s="508">
        <v>0.08</v>
      </c>
      <c r="M36" s="508">
        <v>9.01E-2</v>
      </c>
      <c r="N36" s="508">
        <v>0.41</v>
      </c>
      <c r="O36" s="508">
        <v>0</v>
      </c>
      <c r="P36" s="508">
        <v>2E-3</v>
      </c>
      <c r="Q36" s="508">
        <v>0</v>
      </c>
    </row>
    <row r="37" spans="1:17" s="80" customFormat="1" ht="19.5" hidden="1" customHeight="1">
      <c r="A37" s="211"/>
      <c r="B37" s="209" t="s">
        <v>238</v>
      </c>
      <c r="C37" s="211"/>
      <c r="D37" s="508"/>
      <c r="E37" s="508">
        <v>0</v>
      </c>
      <c r="F37" s="508">
        <v>0</v>
      </c>
      <c r="G37" s="508">
        <v>0</v>
      </c>
      <c r="H37" s="508">
        <v>0</v>
      </c>
      <c r="I37" s="508">
        <v>0</v>
      </c>
      <c r="J37" s="508">
        <v>0</v>
      </c>
      <c r="K37" s="508">
        <v>0</v>
      </c>
      <c r="L37" s="508">
        <v>0</v>
      </c>
      <c r="M37" s="508">
        <v>0</v>
      </c>
      <c r="N37" s="508">
        <v>0</v>
      </c>
      <c r="O37" s="508">
        <v>0</v>
      </c>
      <c r="P37" s="508">
        <v>0</v>
      </c>
      <c r="Q37" s="508">
        <v>0</v>
      </c>
    </row>
    <row r="38" spans="1:17" s="80" customFormat="1" ht="19.5" customHeight="1">
      <c r="A38" s="211" t="s">
        <v>189</v>
      </c>
      <c r="B38" s="212" t="s">
        <v>125</v>
      </c>
      <c r="C38" s="211" t="s">
        <v>45</v>
      </c>
      <c r="D38" s="508">
        <v>2.1339999999999999</v>
      </c>
      <c r="E38" s="508">
        <v>1.0999999999999999E-2</v>
      </c>
      <c r="F38" s="508">
        <v>0</v>
      </c>
      <c r="G38" s="508">
        <v>0</v>
      </c>
      <c r="H38" s="508">
        <v>0.44</v>
      </c>
      <c r="I38" s="508">
        <v>1.071</v>
      </c>
      <c r="J38" s="508">
        <v>0</v>
      </c>
      <c r="K38" s="508">
        <v>0.21</v>
      </c>
      <c r="L38" s="508">
        <v>0.08</v>
      </c>
      <c r="M38" s="508">
        <v>0.02</v>
      </c>
      <c r="N38" s="508">
        <v>0.3</v>
      </c>
      <c r="O38" s="508">
        <v>0</v>
      </c>
      <c r="P38" s="508">
        <v>2E-3</v>
      </c>
      <c r="Q38" s="508">
        <v>0</v>
      </c>
    </row>
    <row r="39" spans="1:17" s="214" customFormat="1" ht="19.5" customHeight="1">
      <c r="A39" s="211" t="s">
        <v>189</v>
      </c>
      <c r="B39" s="212" t="s">
        <v>126</v>
      </c>
      <c r="C39" s="211" t="s">
        <v>46</v>
      </c>
      <c r="D39" s="508">
        <v>0.01</v>
      </c>
      <c r="E39" s="508">
        <v>0</v>
      </c>
      <c r="F39" s="508">
        <v>0</v>
      </c>
      <c r="G39" s="508">
        <v>0</v>
      </c>
      <c r="H39" s="508">
        <v>0</v>
      </c>
      <c r="I39" s="508">
        <v>0</v>
      </c>
      <c r="J39" s="508">
        <v>0</v>
      </c>
      <c r="K39" s="508">
        <v>0.01</v>
      </c>
      <c r="L39" s="508">
        <v>0</v>
      </c>
      <c r="M39" s="508">
        <v>0</v>
      </c>
      <c r="N39" s="508">
        <v>0</v>
      </c>
      <c r="O39" s="508">
        <v>0</v>
      </c>
      <c r="P39" s="508">
        <v>0</v>
      </c>
      <c r="Q39" s="508">
        <v>0</v>
      </c>
    </row>
    <row r="40" spans="1:17" s="214" customFormat="1" ht="19.5" customHeight="1">
      <c r="A40" s="211" t="s">
        <v>189</v>
      </c>
      <c r="B40" s="212" t="s">
        <v>129</v>
      </c>
      <c r="C40" s="211" t="s">
        <v>49</v>
      </c>
      <c r="D40" s="508">
        <v>0.09</v>
      </c>
      <c r="E40" s="508">
        <v>0</v>
      </c>
      <c r="F40" s="508">
        <v>0</v>
      </c>
      <c r="G40" s="508">
        <v>0</v>
      </c>
      <c r="H40" s="508">
        <v>0</v>
      </c>
      <c r="I40" s="508">
        <v>0.09</v>
      </c>
      <c r="J40" s="508">
        <v>0</v>
      </c>
      <c r="K40" s="508">
        <v>0</v>
      </c>
      <c r="L40" s="508">
        <v>0</v>
      </c>
      <c r="M40" s="508">
        <v>0</v>
      </c>
      <c r="N40" s="508">
        <v>0</v>
      </c>
      <c r="O40" s="508">
        <v>0</v>
      </c>
      <c r="P40" s="508">
        <v>0</v>
      </c>
      <c r="Q40" s="508">
        <v>0</v>
      </c>
    </row>
    <row r="41" spans="1:17" s="80" customFormat="1" ht="19.5" customHeight="1">
      <c r="A41" s="211" t="s">
        <v>189</v>
      </c>
      <c r="B41" s="212" t="s">
        <v>131</v>
      </c>
      <c r="C41" s="211" t="s">
        <v>50</v>
      </c>
      <c r="D41" s="508">
        <v>0</v>
      </c>
      <c r="E41" s="508">
        <v>0</v>
      </c>
      <c r="F41" s="508">
        <v>0</v>
      </c>
      <c r="G41" s="508">
        <v>0</v>
      </c>
      <c r="H41" s="508">
        <v>0</v>
      </c>
      <c r="I41" s="508">
        <v>0</v>
      </c>
      <c r="J41" s="508">
        <v>0</v>
      </c>
      <c r="K41" s="508">
        <v>0</v>
      </c>
      <c r="L41" s="508">
        <v>0</v>
      </c>
      <c r="M41" s="508">
        <v>0</v>
      </c>
      <c r="N41" s="508">
        <v>0</v>
      </c>
      <c r="O41" s="508">
        <v>0</v>
      </c>
      <c r="P41" s="508">
        <v>0</v>
      </c>
      <c r="Q41" s="508">
        <v>0</v>
      </c>
    </row>
    <row r="42" spans="1:17" s="80" customFormat="1" ht="19.5" customHeight="1">
      <c r="A42" s="211" t="s">
        <v>189</v>
      </c>
      <c r="B42" s="212" t="s">
        <v>213</v>
      </c>
      <c r="C42" s="211" t="s">
        <v>51</v>
      </c>
      <c r="D42" s="508">
        <v>0.41709999999999997</v>
      </c>
      <c r="E42" s="508">
        <v>0</v>
      </c>
      <c r="F42" s="508">
        <v>0.14000000000000001</v>
      </c>
      <c r="G42" s="508">
        <v>0</v>
      </c>
      <c r="H42" s="508">
        <v>0</v>
      </c>
      <c r="I42" s="508">
        <v>0</v>
      </c>
      <c r="J42" s="508">
        <v>0.20699999999999999</v>
      </c>
      <c r="K42" s="508">
        <v>0</v>
      </c>
      <c r="L42" s="508">
        <v>0</v>
      </c>
      <c r="M42" s="508">
        <v>7.0099999999999996E-2</v>
      </c>
      <c r="N42" s="508">
        <v>0</v>
      </c>
      <c r="O42" s="508">
        <v>0</v>
      </c>
      <c r="P42" s="508">
        <v>0</v>
      </c>
      <c r="Q42" s="508">
        <v>0</v>
      </c>
    </row>
    <row r="43" spans="1:17" s="214" customFormat="1" ht="19.5" customHeight="1">
      <c r="A43" s="211" t="s">
        <v>189</v>
      </c>
      <c r="B43" s="212" t="s">
        <v>132</v>
      </c>
      <c r="C43" s="211" t="s">
        <v>52</v>
      </c>
      <c r="D43" s="508">
        <v>0</v>
      </c>
      <c r="E43" s="508">
        <v>0</v>
      </c>
      <c r="F43" s="508">
        <v>0</v>
      </c>
      <c r="G43" s="508">
        <v>0</v>
      </c>
      <c r="H43" s="508">
        <v>0</v>
      </c>
      <c r="I43" s="508">
        <v>0</v>
      </c>
      <c r="J43" s="508">
        <v>0</v>
      </c>
      <c r="K43" s="508">
        <v>0</v>
      </c>
      <c r="L43" s="508">
        <v>0</v>
      </c>
      <c r="M43" s="508">
        <v>0</v>
      </c>
      <c r="N43" s="508">
        <v>0</v>
      </c>
      <c r="O43" s="508">
        <v>0</v>
      </c>
      <c r="P43" s="508">
        <v>0</v>
      </c>
      <c r="Q43" s="508">
        <v>0</v>
      </c>
    </row>
    <row r="44" spans="1:17" s="214" customFormat="1" ht="19.5" customHeight="1">
      <c r="A44" s="211" t="s">
        <v>189</v>
      </c>
      <c r="B44" s="212" t="s">
        <v>134</v>
      </c>
      <c r="C44" s="211" t="s">
        <v>47</v>
      </c>
      <c r="D44" s="508">
        <v>0.11</v>
      </c>
      <c r="E44" s="508">
        <v>0</v>
      </c>
      <c r="F44" s="508">
        <v>0</v>
      </c>
      <c r="G44" s="508">
        <v>0</v>
      </c>
      <c r="H44" s="508">
        <v>0</v>
      </c>
      <c r="I44" s="508">
        <v>0</v>
      </c>
      <c r="J44" s="508">
        <v>0</v>
      </c>
      <c r="K44" s="508">
        <v>0</v>
      </c>
      <c r="L44" s="508">
        <v>0</v>
      </c>
      <c r="M44" s="508">
        <v>0</v>
      </c>
      <c r="N44" s="508">
        <v>0.11</v>
      </c>
      <c r="O44" s="508">
        <v>0</v>
      </c>
      <c r="P44" s="508">
        <v>0</v>
      </c>
      <c r="Q44" s="508">
        <v>0</v>
      </c>
    </row>
    <row r="45" spans="1:17" s="80" customFormat="1" ht="19.5" customHeight="1">
      <c r="A45" s="211" t="s">
        <v>189</v>
      </c>
      <c r="B45" s="212" t="s">
        <v>289</v>
      </c>
      <c r="C45" s="211" t="s">
        <v>48</v>
      </c>
      <c r="D45" s="508">
        <v>0</v>
      </c>
      <c r="E45" s="510">
        <v>0</v>
      </c>
      <c r="F45" s="510">
        <v>0</v>
      </c>
      <c r="G45" s="510">
        <v>0</v>
      </c>
      <c r="H45" s="510">
        <v>0</v>
      </c>
      <c r="I45" s="510">
        <v>0</v>
      </c>
      <c r="J45" s="510">
        <v>0</v>
      </c>
      <c r="K45" s="510">
        <v>0</v>
      </c>
      <c r="L45" s="510">
        <v>0</v>
      </c>
      <c r="M45" s="510">
        <v>0</v>
      </c>
      <c r="N45" s="510">
        <v>0</v>
      </c>
      <c r="O45" s="510">
        <v>0</v>
      </c>
      <c r="P45" s="510">
        <v>0</v>
      </c>
      <c r="Q45" s="510">
        <v>0</v>
      </c>
    </row>
    <row r="46" spans="1:17" s="80" customFormat="1" ht="19.5" customHeight="1">
      <c r="A46" s="211" t="s">
        <v>189</v>
      </c>
      <c r="B46" s="212" t="s">
        <v>220</v>
      </c>
      <c r="C46" s="211" t="s">
        <v>221</v>
      </c>
      <c r="D46" s="508">
        <v>0</v>
      </c>
      <c r="E46" s="510">
        <v>0</v>
      </c>
      <c r="F46" s="510">
        <v>0</v>
      </c>
      <c r="G46" s="510">
        <v>0</v>
      </c>
      <c r="H46" s="510">
        <v>0</v>
      </c>
      <c r="I46" s="510">
        <v>0</v>
      </c>
      <c r="J46" s="510">
        <v>0</v>
      </c>
      <c r="K46" s="510">
        <v>0</v>
      </c>
      <c r="L46" s="510">
        <v>0</v>
      </c>
      <c r="M46" s="510">
        <v>0</v>
      </c>
      <c r="N46" s="510">
        <v>0</v>
      </c>
      <c r="O46" s="510">
        <v>0</v>
      </c>
      <c r="P46" s="510">
        <v>0</v>
      </c>
      <c r="Q46" s="510">
        <v>0</v>
      </c>
    </row>
    <row r="47" spans="1:17" s="80" customFormat="1" ht="19.5" customHeight="1">
      <c r="A47" s="211" t="s">
        <v>189</v>
      </c>
      <c r="B47" s="212" t="s">
        <v>286</v>
      </c>
      <c r="C47" s="211" t="s">
        <v>37</v>
      </c>
      <c r="D47" s="508">
        <v>0</v>
      </c>
      <c r="E47" s="510">
        <v>0</v>
      </c>
      <c r="F47" s="510">
        <v>0</v>
      </c>
      <c r="G47" s="510">
        <v>0</v>
      </c>
      <c r="H47" s="510">
        <v>0</v>
      </c>
      <c r="I47" s="510">
        <v>0</v>
      </c>
      <c r="J47" s="510">
        <v>0</v>
      </c>
      <c r="K47" s="510">
        <v>0</v>
      </c>
      <c r="L47" s="510">
        <v>0</v>
      </c>
      <c r="M47" s="510">
        <v>0</v>
      </c>
      <c r="N47" s="510">
        <v>0</v>
      </c>
      <c r="O47" s="510">
        <v>0</v>
      </c>
      <c r="P47" s="510">
        <v>0</v>
      </c>
      <c r="Q47" s="510">
        <v>0</v>
      </c>
    </row>
    <row r="48" spans="1:17" s="80" customFormat="1" ht="19.5" customHeight="1">
      <c r="A48" s="211" t="s">
        <v>189</v>
      </c>
      <c r="B48" s="212" t="s">
        <v>82</v>
      </c>
      <c r="C48" s="211" t="s">
        <v>38</v>
      </c>
      <c r="D48" s="508">
        <v>0</v>
      </c>
      <c r="E48" s="510">
        <v>0</v>
      </c>
      <c r="F48" s="510">
        <v>0</v>
      </c>
      <c r="G48" s="510">
        <v>0</v>
      </c>
      <c r="H48" s="510">
        <v>0</v>
      </c>
      <c r="I48" s="510">
        <v>0</v>
      </c>
      <c r="J48" s="510">
        <v>0</v>
      </c>
      <c r="K48" s="510">
        <v>0</v>
      </c>
      <c r="L48" s="510">
        <v>0</v>
      </c>
      <c r="M48" s="510">
        <v>0</v>
      </c>
      <c r="N48" s="510">
        <v>0</v>
      </c>
      <c r="O48" s="510">
        <v>0</v>
      </c>
      <c r="P48" s="510">
        <v>0</v>
      </c>
      <c r="Q48" s="510">
        <v>0</v>
      </c>
    </row>
    <row r="49" spans="1:17" s="80" customFormat="1" ht="19.5" customHeight="1">
      <c r="A49" s="211" t="s">
        <v>189</v>
      </c>
      <c r="B49" s="216" t="s">
        <v>114</v>
      </c>
      <c r="C49" s="217" t="s">
        <v>39</v>
      </c>
      <c r="D49" s="508">
        <v>0</v>
      </c>
      <c r="E49" s="510">
        <v>0</v>
      </c>
      <c r="F49" s="510">
        <v>0</v>
      </c>
      <c r="G49" s="510">
        <v>0</v>
      </c>
      <c r="H49" s="510">
        <v>0</v>
      </c>
      <c r="I49" s="510">
        <v>0</v>
      </c>
      <c r="J49" s="510">
        <v>0</v>
      </c>
      <c r="K49" s="510">
        <v>0</v>
      </c>
      <c r="L49" s="510">
        <v>0</v>
      </c>
      <c r="M49" s="510">
        <v>0</v>
      </c>
      <c r="N49" s="510">
        <v>0</v>
      </c>
      <c r="O49" s="510">
        <v>0</v>
      </c>
      <c r="P49" s="510">
        <v>0</v>
      </c>
      <c r="Q49" s="510">
        <v>0</v>
      </c>
    </row>
    <row r="50" spans="1:17" s="80" customFormat="1" ht="19.5" customHeight="1">
      <c r="A50" s="211" t="s">
        <v>189</v>
      </c>
      <c r="B50" s="216" t="s">
        <v>287</v>
      </c>
      <c r="C50" s="217" t="s">
        <v>41</v>
      </c>
      <c r="D50" s="508">
        <v>0</v>
      </c>
      <c r="E50" s="510">
        <v>0</v>
      </c>
      <c r="F50" s="510">
        <v>0</v>
      </c>
      <c r="G50" s="510">
        <v>0</v>
      </c>
      <c r="H50" s="510">
        <v>0</v>
      </c>
      <c r="I50" s="510">
        <v>0</v>
      </c>
      <c r="J50" s="510">
        <v>0</v>
      </c>
      <c r="K50" s="510">
        <v>0</v>
      </c>
      <c r="L50" s="510">
        <v>0</v>
      </c>
      <c r="M50" s="510">
        <v>0</v>
      </c>
      <c r="N50" s="510">
        <v>0</v>
      </c>
      <c r="O50" s="510">
        <v>0</v>
      </c>
      <c r="P50" s="510">
        <v>0</v>
      </c>
      <c r="Q50" s="510">
        <v>0</v>
      </c>
    </row>
    <row r="51" spans="1:17" s="80" customFormat="1" ht="19.5" customHeight="1">
      <c r="A51" s="211" t="s">
        <v>189</v>
      </c>
      <c r="B51" s="212" t="s">
        <v>133</v>
      </c>
      <c r="C51" s="211" t="s">
        <v>53</v>
      </c>
      <c r="D51" s="508">
        <v>0</v>
      </c>
      <c r="E51" s="510">
        <v>0</v>
      </c>
      <c r="F51" s="510">
        <v>0</v>
      </c>
      <c r="G51" s="510">
        <v>0</v>
      </c>
      <c r="H51" s="510">
        <v>0</v>
      </c>
      <c r="I51" s="510">
        <v>0</v>
      </c>
      <c r="J51" s="510">
        <v>0</v>
      </c>
      <c r="K51" s="510">
        <v>0</v>
      </c>
      <c r="L51" s="510">
        <v>0</v>
      </c>
      <c r="M51" s="510">
        <v>0</v>
      </c>
      <c r="N51" s="510">
        <v>0</v>
      </c>
      <c r="O51" s="510">
        <v>0</v>
      </c>
      <c r="P51" s="510">
        <v>0</v>
      </c>
      <c r="Q51" s="510">
        <v>0</v>
      </c>
    </row>
    <row r="52" spans="1:17" s="80" customFormat="1" ht="19.5" customHeight="1">
      <c r="A52" s="211" t="s">
        <v>189</v>
      </c>
      <c r="B52" s="212" t="s">
        <v>130</v>
      </c>
      <c r="C52" s="211" t="s">
        <v>54</v>
      </c>
      <c r="D52" s="508">
        <v>0</v>
      </c>
      <c r="E52" s="510">
        <v>0</v>
      </c>
      <c r="F52" s="510">
        <v>0</v>
      </c>
      <c r="G52" s="510">
        <v>0</v>
      </c>
      <c r="H52" s="510">
        <v>0</v>
      </c>
      <c r="I52" s="510">
        <v>0</v>
      </c>
      <c r="J52" s="510">
        <v>0</v>
      </c>
      <c r="K52" s="510">
        <v>0</v>
      </c>
      <c r="L52" s="510">
        <v>0</v>
      </c>
      <c r="M52" s="510">
        <v>0</v>
      </c>
      <c r="N52" s="510">
        <v>0</v>
      </c>
      <c r="O52" s="510">
        <v>0</v>
      </c>
      <c r="P52" s="510">
        <v>0</v>
      </c>
      <c r="Q52" s="510">
        <v>0</v>
      </c>
    </row>
    <row r="53" spans="1:17" s="80" customFormat="1" ht="19.5" customHeight="1">
      <c r="A53" s="211" t="s">
        <v>189</v>
      </c>
      <c r="B53" s="212" t="s">
        <v>127</v>
      </c>
      <c r="C53" s="211" t="s">
        <v>55</v>
      </c>
      <c r="D53" s="508">
        <v>0</v>
      </c>
      <c r="E53" s="510">
        <v>0</v>
      </c>
      <c r="F53" s="510">
        <v>0</v>
      </c>
      <c r="G53" s="510">
        <v>0</v>
      </c>
      <c r="H53" s="510">
        <v>0</v>
      </c>
      <c r="I53" s="510">
        <v>0</v>
      </c>
      <c r="J53" s="510">
        <v>0</v>
      </c>
      <c r="K53" s="510">
        <v>0</v>
      </c>
      <c r="L53" s="510">
        <v>0</v>
      </c>
      <c r="M53" s="510">
        <v>0</v>
      </c>
      <c r="N53" s="510">
        <v>0</v>
      </c>
      <c r="O53" s="510">
        <v>0</v>
      </c>
      <c r="P53" s="510">
        <v>0</v>
      </c>
      <c r="Q53" s="510">
        <v>0</v>
      </c>
    </row>
    <row r="54" spans="1:17" s="80" customFormat="1" ht="19.5" customHeight="1">
      <c r="A54" s="211" t="s">
        <v>72</v>
      </c>
      <c r="B54" s="212" t="s">
        <v>98</v>
      </c>
      <c r="C54" s="211" t="s">
        <v>59</v>
      </c>
      <c r="D54" s="508">
        <v>0</v>
      </c>
      <c r="E54" s="510">
        <v>0</v>
      </c>
      <c r="F54" s="510">
        <v>0</v>
      </c>
      <c r="G54" s="510">
        <v>0</v>
      </c>
      <c r="H54" s="510">
        <v>0</v>
      </c>
      <c r="I54" s="510">
        <v>0</v>
      </c>
      <c r="J54" s="510">
        <v>0</v>
      </c>
      <c r="K54" s="510">
        <v>0</v>
      </c>
      <c r="L54" s="510">
        <v>0</v>
      </c>
      <c r="M54" s="510">
        <v>0</v>
      </c>
      <c r="N54" s="510">
        <v>0</v>
      </c>
      <c r="O54" s="510">
        <v>0</v>
      </c>
      <c r="P54" s="510">
        <v>0</v>
      </c>
      <c r="Q54" s="510">
        <v>0</v>
      </c>
    </row>
    <row r="55" spans="1:17" s="80" customFormat="1" ht="19.5" customHeight="1">
      <c r="A55" s="211" t="s">
        <v>76</v>
      </c>
      <c r="B55" s="216" t="s">
        <v>103</v>
      </c>
      <c r="C55" s="217" t="s">
        <v>115</v>
      </c>
      <c r="D55" s="508">
        <v>0</v>
      </c>
      <c r="E55" s="510">
        <v>0</v>
      </c>
      <c r="F55" s="510">
        <v>0</v>
      </c>
      <c r="G55" s="510">
        <v>0</v>
      </c>
      <c r="H55" s="510">
        <v>0</v>
      </c>
      <c r="I55" s="510">
        <v>0</v>
      </c>
      <c r="J55" s="510">
        <v>0</v>
      </c>
      <c r="K55" s="510">
        <v>0</v>
      </c>
      <c r="L55" s="510">
        <v>0</v>
      </c>
      <c r="M55" s="510">
        <v>0</v>
      </c>
      <c r="N55" s="510">
        <v>0</v>
      </c>
      <c r="O55" s="510">
        <v>0</v>
      </c>
      <c r="P55" s="510">
        <v>0</v>
      </c>
      <c r="Q55" s="510">
        <v>0</v>
      </c>
    </row>
    <row r="56" spans="1:17" s="80" customFormat="1" ht="19.5" customHeight="1">
      <c r="A56" s="211" t="s">
        <v>77</v>
      </c>
      <c r="B56" s="216" t="s">
        <v>290</v>
      </c>
      <c r="C56" s="217" t="s">
        <v>116</v>
      </c>
      <c r="D56" s="508">
        <v>0</v>
      </c>
      <c r="E56" s="510">
        <v>0</v>
      </c>
      <c r="F56" s="510">
        <v>0</v>
      </c>
      <c r="G56" s="510">
        <v>0</v>
      </c>
      <c r="H56" s="510">
        <v>0</v>
      </c>
      <c r="I56" s="510">
        <v>0</v>
      </c>
      <c r="J56" s="510">
        <v>0</v>
      </c>
      <c r="K56" s="510">
        <v>0</v>
      </c>
      <c r="L56" s="510">
        <v>0</v>
      </c>
      <c r="M56" s="510">
        <v>0</v>
      </c>
      <c r="N56" s="510">
        <v>0</v>
      </c>
      <c r="O56" s="510">
        <v>0</v>
      </c>
      <c r="P56" s="510">
        <v>0</v>
      </c>
      <c r="Q56" s="510">
        <v>0</v>
      </c>
    </row>
    <row r="57" spans="1:17" s="80" customFormat="1" ht="19.5" customHeight="1">
      <c r="A57" s="211" t="s">
        <v>78</v>
      </c>
      <c r="B57" s="212" t="s">
        <v>110</v>
      </c>
      <c r="C57" s="211" t="s">
        <v>60</v>
      </c>
      <c r="D57" s="508">
        <v>1.5929</v>
      </c>
      <c r="E57" s="510">
        <v>0</v>
      </c>
      <c r="F57" s="510">
        <v>0.08</v>
      </c>
      <c r="G57" s="510">
        <v>0</v>
      </c>
      <c r="H57" s="510">
        <v>0.93</v>
      </c>
      <c r="I57" s="510">
        <v>0.18</v>
      </c>
      <c r="J57" s="510">
        <v>0</v>
      </c>
      <c r="K57" s="510">
        <v>0.21</v>
      </c>
      <c r="L57" s="510">
        <v>0</v>
      </c>
      <c r="M57" s="510">
        <v>6.4000000000000001E-2</v>
      </c>
      <c r="N57" s="510">
        <v>0</v>
      </c>
      <c r="O57" s="510">
        <v>0.12890000000000001</v>
      </c>
      <c r="P57" s="510">
        <v>0</v>
      </c>
      <c r="Q57" s="510">
        <v>0</v>
      </c>
    </row>
    <row r="58" spans="1:17" s="80" customFormat="1" ht="19.5" customHeight="1">
      <c r="A58" s="211" t="s">
        <v>84</v>
      </c>
      <c r="B58" s="212" t="s">
        <v>111</v>
      </c>
      <c r="C58" s="211" t="s">
        <v>58</v>
      </c>
      <c r="D58" s="508">
        <v>0.06</v>
      </c>
      <c r="E58" s="510">
        <v>0.06</v>
      </c>
      <c r="F58" s="510">
        <v>0</v>
      </c>
      <c r="G58" s="510">
        <v>0</v>
      </c>
      <c r="H58" s="510">
        <v>0</v>
      </c>
      <c r="I58" s="510">
        <v>0</v>
      </c>
      <c r="J58" s="510">
        <v>0</v>
      </c>
      <c r="K58" s="510">
        <v>0</v>
      </c>
      <c r="L58" s="510">
        <v>0</v>
      </c>
      <c r="M58" s="510">
        <v>0</v>
      </c>
      <c r="N58" s="510">
        <v>0</v>
      </c>
      <c r="O58" s="510">
        <v>0</v>
      </c>
      <c r="P58" s="510">
        <v>0</v>
      </c>
      <c r="Q58" s="510">
        <v>0</v>
      </c>
    </row>
    <row r="59" spans="1:17" s="80" customFormat="1" ht="19.5" customHeight="1">
      <c r="A59" s="211" t="s">
        <v>85</v>
      </c>
      <c r="B59" s="216" t="s">
        <v>99</v>
      </c>
      <c r="C59" s="217" t="s">
        <v>25</v>
      </c>
      <c r="D59" s="508">
        <v>0.27999999999999997</v>
      </c>
      <c r="E59" s="510">
        <v>0</v>
      </c>
      <c r="F59" s="510">
        <v>0.27999999999999997</v>
      </c>
      <c r="G59" s="510">
        <v>0</v>
      </c>
      <c r="H59" s="510">
        <v>0</v>
      </c>
      <c r="I59" s="510">
        <v>0</v>
      </c>
      <c r="J59" s="510">
        <v>0</v>
      </c>
      <c r="K59" s="510">
        <v>0</v>
      </c>
      <c r="L59" s="510">
        <v>0</v>
      </c>
      <c r="M59" s="510">
        <v>0</v>
      </c>
      <c r="N59" s="510">
        <v>0</v>
      </c>
      <c r="O59" s="510">
        <v>0</v>
      </c>
      <c r="P59" s="510">
        <v>0</v>
      </c>
      <c r="Q59" s="510">
        <v>0</v>
      </c>
    </row>
    <row r="60" spans="1:17" s="80" customFormat="1" ht="19.5" customHeight="1">
      <c r="A60" s="211" t="s">
        <v>86</v>
      </c>
      <c r="B60" s="216" t="s">
        <v>100</v>
      </c>
      <c r="C60" s="217" t="s">
        <v>101</v>
      </c>
      <c r="D60" s="508">
        <v>0</v>
      </c>
      <c r="E60" s="510">
        <v>0</v>
      </c>
      <c r="F60" s="510">
        <v>0</v>
      </c>
      <c r="G60" s="510">
        <v>0</v>
      </c>
      <c r="H60" s="510">
        <v>0</v>
      </c>
      <c r="I60" s="510">
        <v>0</v>
      </c>
      <c r="J60" s="510">
        <v>0</v>
      </c>
      <c r="K60" s="510">
        <v>0</v>
      </c>
      <c r="L60" s="510">
        <v>0</v>
      </c>
      <c r="M60" s="510">
        <v>0</v>
      </c>
      <c r="N60" s="510">
        <v>0</v>
      </c>
      <c r="O60" s="510">
        <v>0</v>
      </c>
      <c r="P60" s="510">
        <v>0</v>
      </c>
      <c r="Q60" s="510">
        <v>0</v>
      </c>
    </row>
    <row r="61" spans="1:17" s="80" customFormat="1" ht="19.5" customHeight="1">
      <c r="A61" s="211" t="s">
        <v>104</v>
      </c>
      <c r="B61" s="216" t="s">
        <v>112</v>
      </c>
      <c r="C61" s="217" t="s">
        <v>113</v>
      </c>
      <c r="D61" s="508">
        <v>0</v>
      </c>
      <c r="E61" s="510">
        <v>0</v>
      </c>
      <c r="F61" s="510">
        <v>0</v>
      </c>
      <c r="G61" s="510">
        <v>0</v>
      </c>
      <c r="H61" s="510">
        <v>0</v>
      </c>
      <c r="I61" s="510">
        <v>0</v>
      </c>
      <c r="J61" s="510">
        <v>0</v>
      </c>
      <c r="K61" s="510">
        <v>0</v>
      </c>
      <c r="L61" s="510">
        <v>0</v>
      </c>
      <c r="M61" s="510">
        <v>0</v>
      </c>
      <c r="N61" s="510">
        <v>0</v>
      </c>
      <c r="O61" s="510">
        <v>0</v>
      </c>
      <c r="P61" s="510">
        <v>0</v>
      </c>
      <c r="Q61" s="510">
        <v>0</v>
      </c>
    </row>
    <row r="62" spans="1:17" s="80" customFormat="1" ht="19.5" customHeight="1">
      <c r="A62" s="211" t="s">
        <v>105</v>
      </c>
      <c r="B62" s="216" t="s">
        <v>117</v>
      </c>
      <c r="C62" s="217" t="s">
        <v>40</v>
      </c>
      <c r="D62" s="508">
        <v>0</v>
      </c>
      <c r="E62" s="510">
        <v>0</v>
      </c>
      <c r="F62" s="510">
        <v>0</v>
      </c>
      <c r="G62" s="510">
        <v>0</v>
      </c>
      <c r="H62" s="510">
        <v>0</v>
      </c>
      <c r="I62" s="510">
        <v>0</v>
      </c>
      <c r="J62" s="510">
        <v>0</v>
      </c>
      <c r="K62" s="510">
        <v>0</v>
      </c>
      <c r="L62" s="510">
        <v>0</v>
      </c>
      <c r="M62" s="510">
        <v>0</v>
      </c>
      <c r="N62" s="510">
        <v>0</v>
      </c>
      <c r="O62" s="510">
        <v>0</v>
      </c>
      <c r="P62" s="510">
        <v>0</v>
      </c>
      <c r="Q62" s="510">
        <v>0</v>
      </c>
    </row>
    <row r="63" spans="1:17" s="80" customFormat="1" ht="19.5" customHeight="1">
      <c r="A63" s="211" t="s">
        <v>106</v>
      </c>
      <c r="B63" s="216" t="s">
        <v>118</v>
      </c>
      <c r="C63" s="217" t="s">
        <v>43</v>
      </c>
      <c r="D63" s="508">
        <v>30.942900000000002</v>
      </c>
      <c r="E63" s="510">
        <v>4.58</v>
      </c>
      <c r="F63" s="510">
        <v>0</v>
      </c>
      <c r="G63" s="510">
        <v>0</v>
      </c>
      <c r="H63" s="510">
        <v>2.58</v>
      </c>
      <c r="I63" s="510">
        <v>10.5</v>
      </c>
      <c r="J63" s="510">
        <v>0.2</v>
      </c>
      <c r="K63" s="510">
        <v>13.040000000000001</v>
      </c>
      <c r="L63" s="510">
        <v>0</v>
      </c>
      <c r="M63" s="510">
        <v>3.2899999999999999E-2</v>
      </c>
      <c r="N63" s="510">
        <v>0.01</v>
      </c>
      <c r="O63" s="510">
        <v>0</v>
      </c>
      <c r="P63" s="510">
        <v>0</v>
      </c>
      <c r="Q63" s="510">
        <v>0</v>
      </c>
    </row>
    <row r="64" spans="1:17" s="80" customFormat="1" ht="19.5" customHeight="1">
      <c r="A64" s="218" t="s">
        <v>107</v>
      </c>
      <c r="B64" s="216" t="s">
        <v>79</v>
      </c>
      <c r="C64" s="217" t="s">
        <v>42</v>
      </c>
      <c r="D64" s="229">
        <v>0</v>
      </c>
      <c r="E64" s="230">
        <v>0</v>
      </c>
      <c r="F64" s="230">
        <v>0</v>
      </c>
      <c r="G64" s="230">
        <v>0</v>
      </c>
      <c r="H64" s="230">
        <v>0</v>
      </c>
      <c r="I64" s="230">
        <v>0</v>
      </c>
      <c r="J64" s="230">
        <v>0</v>
      </c>
      <c r="K64" s="230">
        <v>0</v>
      </c>
      <c r="L64" s="230">
        <v>0</v>
      </c>
      <c r="M64" s="230">
        <v>0</v>
      </c>
      <c r="N64" s="230">
        <v>0</v>
      </c>
      <c r="O64" s="230">
        <v>0</v>
      </c>
      <c r="P64" s="230">
        <v>0</v>
      </c>
      <c r="Q64" s="230">
        <v>0</v>
      </c>
    </row>
    <row r="65" spans="1:17" s="80" customFormat="1" ht="19.5" customHeight="1">
      <c r="A65" s="211" t="s">
        <v>108</v>
      </c>
      <c r="B65" s="216" t="s">
        <v>119</v>
      </c>
      <c r="C65" s="217" t="s">
        <v>56</v>
      </c>
      <c r="D65" s="229">
        <v>0</v>
      </c>
      <c r="E65" s="230">
        <v>0</v>
      </c>
      <c r="F65" s="230">
        <v>0</v>
      </c>
      <c r="G65" s="230">
        <v>0</v>
      </c>
      <c r="H65" s="230">
        <v>0</v>
      </c>
      <c r="I65" s="230">
        <v>0</v>
      </c>
      <c r="J65" s="230">
        <v>0</v>
      </c>
      <c r="K65" s="230">
        <v>0</v>
      </c>
      <c r="L65" s="230">
        <v>0</v>
      </c>
      <c r="M65" s="230">
        <v>0</v>
      </c>
      <c r="N65" s="230">
        <v>0</v>
      </c>
      <c r="O65" s="230">
        <v>0</v>
      </c>
      <c r="P65" s="230">
        <v>0</v>
      </c>
      <c r="Q65" s="230">
        <v>0</v>
      </c>
    </row>
    <row r="66" spans="1:17" ht="14.25">
      <c r="B66" s="110"/>
    </row>
  </sheetData>
  <mergeCells count="9">
    <mergeCell ref="A1:Q1"/>
    <mergeCell ref="A2:Q2"/>
    <mergeCell ref="A3:Q3"/>
    <mergeCell ref="A5:A6"/>
    <mergeCell ref="B5:B6"/>
    <mergeCell ref="C5:C6"/>
    <mergeCell ref="D5:D6"/>
    <mergeCell ref="E5:Q5"/>
    <mergeCell ref="O4:Q4"/>
  </mergeCells>
  <pageMargins left="1" right="0.25" top="0.25" bottom="0.25" header="0.3" footer="0.3"/>
  <pageSetup paperSize="8"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AM66"/>
  <sheetViews>
    <sheetView zoomScale="70" zoomScaleNormal="70" workbookViewId="0">
      <pane xSplit="4" ySplit="6" topLeftCell="E7" activePane="bottomRight" state="frozen"/>
      <selection activeCell="AY84" sqref="AY84"/>
      <selection pane="topRight" activeCell="AY84" sqref="AY84"/>
      <selection pane="bottomLeft" activeCell="AY84" sqref="AY84"/>
      <selection pane="bottomRight" sqref="A1:XFD1048576"/>
    </sheetView>
  </sheetViews>
  <sheetFormatPr defaultColWidth="9" defaultRowHeight="12.75"/>
  <cols>
    <col min="1" max="1" width="5.375" style="12" customWidth="1"/>
    <col min="2" max="2" width="63.75" style="12" customWidth="1"/>
    <col min="3" max="3" width="10.625" style="12" customWidth="1"/>
    <col min="4" max="4" width="15.25" style="12" customWidth="1"/>
    <col min="5" max="17" width="12.875" style="12" customWidth="1"/>
    <col min="18" max="18" width="9" style="12" customWidth="1"/>
    <col min="19" max="16384" width="9" style="12"/>
  </cols>
  <sheetData>
    <row r="1" spans="1:39" s="17" customFormat="1" ht="21.75" customHeight="1">
      <c r="A1" s="560" t="s">
        <v>186</v>
      </c>
      <c r="B1" s="560"/>
      <c r="C1" s="560"/>
      <c r="D1" s="560"/>
      <c r="E1" s="560"/>
      <c r="F1" s="560"/>
      <c r="G1" s="560"/>
      <c r="H1" s="560"/>
      <c r="I1" s="560"/>
      <c r="J1" s="560"/>
      <c r="K1" s="560"/>
      <c r="L1" s="560"/>
      <c r="M1" s="560"/>
      <c r="N1" s="560"/>
      <c r="O1" s="560"/>
      <c r="P1" s="560"/>
      <c r="Q1" s="560"/>
    </row>
    <row r="2" spans="1:39" s="17" customFormat="1" ht="21.75" customHeight="1">
      <c r="A2" s="561" t="s">
        <v>214</v>
      </c>
      <c r="B2" s="561"/>
      <c r="C2" s="561"/>
      <c r="D2" s="561"/>
      <c r="E2" s="561"/>
      <c r="F2" s="561"/>
      <c r="G2" s="561"/>
      <c r="H2" s="561"/>
      <c r="I2" s="561"/>
      <c r="J2" s="561"/>
      <c r="K2" s="561"/>
      <c r="L2" s="561"/>
      <c r="M2" s="561"/>
      <c r="N2" s="561"/>
      <c r="O2" s="561"/>
      <c r="P2" s="561"/>
      <c r="Q2" s="561"/>
    </row>
    <row r="3" spans="1:39" s="18" customFormat="1" ht="22.5" customHeight="1">
      <c r="A3" s="538" t="s">
        <v>217</v>
      </c>
      <c r="B3" s="538"/>
      <c r="C3" s="538"/>
      <c r="D3" s="538"/>
      <c r="E3" s="538"/>
      <c r="F3" s="538"/>
      <c r="G3" s="538"/>
      <c r="H3" s="538"/>
      <c r="I3" s="538"/>
      <c r="J3" s="538"/>
      <c r="K3" s="538"/>
      <c r="L3" s="538"/>
      <c r="M3" s="538"/>
      <c r="N3" s="538"/>
      <c r="O3" s="538"/>
      <c r="P3" s="538"/>
      <c r="Q3" s="538"/>
    </row>
    <row r="4" spans="1:39" s="18" customFormat="1" ht="16.5" customHeight="1">
      <c r="A4" s="523"/>
      <c r="B4" s="523"/>
      <c r="C4" s="523"/>
      <c r="D4" s="523"/>
      <c r="E4" s="523"/>
      <c r="F4" s="523"/>
      <c r="G4" s="523"/>
      <c r="H4" s="523"/>
      <c r="I4" s="523"/>
      <c r="J4" s="523"/>
      <c r="K4" s="523"/>
      <c r="L4" s="523"/>
      <c r="M4" s="523"/>
      <c r="N4" s="523"/>
      <c r="O4" s="564" t="s">
        <v>317</v>
      </c>
      <c r="P4" s="564"/>
      <c r="Q4" s="564"/>
    </row>
    <row r="5" spans="1:39" s="18" customFormat="1" ht="21" customHeight="1">
      <c r="A5" s="536" t="s">
        <v>1</v>
      </c>
      <c r="B5" s="536" t="s">
        <v>203</v>
      </c>
      <c r="C5" s="536" t="s">
        <v>181</v>
      </c>
      <c r="D5" s="537" t="s">
        <v>146</v>
      </c>
      <c r="E5" s="539" t="s">
        <v>147</v>
      </c>
      <c r="F5" s="539"/>
      <c r="G5" s="539"/>
      <c r="H5" s="539"/>
      <c r="I5" s="539"/>
      <c r="J5" s="539"/>
      <c r="K5" s="539"/>
      <c r="L5" s="539"/>
      <c r="M5" s="539"/>
      <c r="N5" s="539"/>
      <c r="O5" s="539"/>
      <c r="P5" s="539"/>
      <c r="Q5" s="539"/>
    </row>
    <row r="6" spans="1:39" s="18" customFormat="1" ht="37.5" customHeight="1">
      <c r="A6" s="562"/>
      <c r="B6" s="562"/>
      <c r="C6" s="562"/>
      <c r="D6" s="563"/>
      <c r="E6" s="257" t="s">
        <v>299</v>
      </c>
      <c r="F6" s="257" t="s">
        <v>300</v>
      </c>
      <c r="G6" s="257" t="s">
        <v>301</v>
      </c>
      <c r="H6" s="257" t="s">
        <v>302</v>
      </c>
      <c r="I6" s="257" t="s">
        <v>303</v>
      </c>
      <c r="J6" s="257" t="s">
        <v>304</v>
      </c>
      <c r="K6" s="257" t="s">
        <v>212</v>
      </c>
      <c r="L6" s="257" t="s">
        <v>305</v>
      </c>
      <c r="M6" s="257" t="s">
        <v>306</v>
      </c>
      <c r="N6" s="257" t="s">
        <v>307</v>
      </c>
      <c r="O6" s="257" t="s">
        <v>308</v>
      </c>
      <c r="P6" s="257" t="s">
        <v>309</v>
      </c>
      <c r="Q6" s="258" t="s">
        <v>310</v>
      </c>
    </row>
    <row r="7" spans="1:39" s="260" customFormat="1" ht="21.75" customHeight="1">
      <c r="A7" s="203" t="s">
        <v>242</v>
      </c>
      <c r="B7" s="203" t="s">
        <v>243</v>
      </c>
      <c r="C7" s="203" t="s">
        <v>244</v>
      </c>
      <c r="D7" s="204" t="s">
        <v>272</v>
      </c>
      <c r="E7" s="204" t="s">
        <v>245</v>
      </c>
      <c r="F7" s="204" t="s">
        <v>246</v>
      </c>
      <c r="G7" s="204" t="s">
        <v>247</v>
      </c>
      <c r="H7" s="204" t="s">
        <v>248</v>
      </c>
      <c r="I7" s="204" t="s">
        <v>249</v>
      </c>
      <c r="J7" s="204" t="s">
        <v>250</v>
      </c>
      <c r="K7" s="204" t="s">
        <v>251</v>
      </c>
      <c r="L7" s="204" t="s">
        <v>252</v>
      </c>
      <c r="M7" s="204" t="s">
        <v>253</v>
      </c>
      <c r="N7" s="204" t="s">
        <v>254</v>
      </c>
      <c r="O7" s="204" t="s">
        <v>255</v>
      </c>
      <c r="P7" s="204" t="s">
        <v>256</v>
      </c>
      <c r="Q7" s="204" t="s">
        <v>257</v>
      </c>
      <c r="R7" s="259"/>
      <c r="S7" s="259"/>
      <c r="T7" s="259"/>
      <c r="U7" s="259"/>
      <c r="V7" s="259"/>
      <c r="W7" s="259"/>
      <c r="X7" s="259"/>
      <c r="Y7" s="259"/>
      <c r="Z7" s="259"/>
      <c r="AA7" s="259"/>
      <c r="AB7" s="259"/>
      <c r="AC7" s="259"/>
      <c r="AD7" s="259"/>
      <c r="AE7" s="259"/>
      <c r="AF7" s="259"/>
      <c r="AG7" s="259"/>
      <c r="AH7" s="259"/>
      <c r="AI7" s="259"/>
      <c r="AJ7" s="259"/>
      <c r="AK7" s="259"/>
      <c r="AL7" s="259"/>
      <c r="AM7" s="259"/>
    </row>
    <row r="8" spans="1:39" s="80" customFormat="1" ht="19.5" customHeight="1">
      <c r="A8" s="522"/>
      <c r="B8" s="228" t="s">
        <v>146</v>
      </c>
      <c r="C8" s="522"/>
      <c r="D8" s="506">
        <v>574.84879999999998</v>
      </c>
      <c r="E8" s="506">
        <v>42.906500000000001</v>
      </c>
      <c r="F8" s="506">
        <v>19.02</v>
      </c>
      <c r="G8" s="506">
        <v>76.880600000000001</v>
      </c>
      <c r="H8" s="506">
        <v>43.686599999999999</v>
      </c>
      <c r="I8" s="506">
        <v>30.4512</v>
      </c>
      <c r="J8" s="506">
        <v>25</v>
      </c>
      <c r="K8" s="506">
        <v>110.1016</v>
      </c>
      <c r="L8" s="506">
        <v>0</v>
      </c>
      <c r="M8" s="506">
        <v>20.040099999999999</v>
      </c>
      <c r="N8" s="506">
        <v>34.834400000000002</v>
      </c>
      <c r="O8" s="506">
        <v>60.4649</v>
      </c>
      <c r="P8" s="506">
        <v>61.462899999999998</v>
      </c>
      <c r="Q8" s="506">
        <v>50</v>
      </c>
    </row>
    <row r="9" spans="1:39" s="214" customFormat="1" ht="19.5" customHeight="1">
      <c r="A9" s="286">
        <v>1</v>
      </c>
      <c r="B9" s="287" t="s">
        <v>3</v>
      </c>
      <c r="C9" s="286" t="s">
        <v>4</v>
      </c>
      <c r="D9" s="507">
        <v>495.06699999999995</v>
      </c>
      <c r="E9" s="507">
        <v>40.5</v>
      </c>
      <c r="F9" s="507">
        <v>19</v>
      </c>
      <c r="G9" s="507">
        <v>74.106999999999999</v>
      </c>
      <c r="H9" s="507">
        <v>30</v>
      </c>
      <c r="I9" s="507">
        <v>25</v>
      </c>
      <c r="J9" s="507">
        <v>25</v>
      </c>
      <c r="K9" s="507">
        <v>70</v>
      </c>
      <c r="L9" s="507">
        <v>0</v>
      </c>
      <c r="M9" s="507">
        <v>20</v>
      </c>
      <c r="N9" s="507">
        <v>21</v>
      </c>
      <c r="O9" s="507">
        <v>60.46</v>
      </c>
      <c r="P9" s="507">
        <v>60</v>
      </c>
      <c r="Q9" s="507">
        <v>50</v>
      </c>
    </row>
    <row r="10" spans="1:39" s="80" customFormat="1" ht="19.5" hidden="1" customHeight="1">
      <c r="A10" s="522"/>
      <c r="B10" s="209" t="s">
        <v>238</v>
      </c>
      <c r="C10" s="522"/>
      <c r="D10" s="508"/>
      <c r="E10" s="508"/>
      <c r="F10" s="508"/>
      <c r="G10" s="508"/>
      <c r="H10" s="508"/>
      <c r="I10" s="508"/>
      <c r="J10" s="508"/>
      <c r="K10" s="508"/>
      <c r="L10" s="508"/>
      <c r="M10" s="508"/>
      <c r="N10" s="508"/>
      <c r="O10" s="508"/>
      <c r="P10" s="508"/>
      <c r="Q10" s="508"/>
    </row>
    <row r="11" spans="1:39" s="214" customFormat="1" ht="19.5" customHeight="1">
      <c r="A11" s="211" t="s">
        <v>6</v>
      </c>
      <c r="B11" s="212" t="s">
        <v>87</v>
      </c>
      <c r="C11" s="211" t="s">
        <v>5</v>
      </c>
      <c r="D11" s="508">
        <v>0</v>
      </c>
      <c r="E11" s="508">
        <v>0</v>
      </c>
      <c r="F11" s="508">
        <v>0</v>
      </c>
      <c r="G11" s="508">
        <v>0</v>
      </c>
      <c r="H11" s="508">
        <v>0</v>
      </c>
      <c r="I11" s="508">
        <v>0</v>
      </c>
      <c r="J11" s="508">
        <v>0</v>
      </c>
      <c r="K11" s="508">
        <v>0</v>
      </c>
      <c r="L11" s="508">
        <v>0</v>
      </c>
      <c r="M11" s="508">
        <v>0</v>
      </c>
      <c r="N11" s="508">
        <v>0</v>
      </c>
      <c r="O11" s="508">
        <v>0</v>
      </c>
      <c r="P11" s="508">
        <v>0</v>
      </c>
      <c r="Q11" s="508">
        <v>0</v>
      </c>
    </row>
    <row r="12" spans="1:39" s="80" customFormat="1" ht="19.5" customHeight="1">
      <c r="A12" s="213"/>
      <c r="B12" s="209" t="s">
        <v>239</v>
      </c>
      <c r="C12" s="213" t="s">
        <v>7</v>
      </c>
      <c r="D12" s="508">
        <v>0</v>
      </c>
      <c r="E12" s="508">
        <v>0</v>
      </c>
      <c r="F12" s="508">
        <v>0</v>
      </c>
      <c r="G12" s="508">
        <v>0</v>
      </c>
      <c r="H12" s="508">
        <v>0</v>
      </c>
      <c r="I12" s="508">
        <v>0</v>
      </c>
      <c r="J12" s="508">
        <v>0</v>
      </c>
      <c r="K12" s="508">
        <v>0</v>
      </c>
      <c r="L12" s="508">
        <v>0</v>
      </c>
      <c r="M12" s="508">
        <v>0</v>
      </c>
      <c r="N12" s="508">
        <v>0</v>
      </c>
      <c r="O12" s="508">
        <v>0</v>
      </c>
      <c r="P12" s="508">
        <v>0</v>
      </c>
      <c r="Q12" s="508">
        <v>0</v>
      </c>
    </row>
    <row r="13" spans="1:39" s="80" customFormat="1" ht="19.5" hidden="1" customHeight="1">
      <c r="A13" s="213"/>
      <c r="B13" s="209" t="s">
        <v>139</v>
      </c>
      <c r="C13" s="213" t="s">
        <v>8</v>
      </c>
      <c r="D13" s="508">
        <v>0</v>
      </c>
      <c r="E13" s="508">
        <v>0</v>
      </c>
      <c r="F13" s="508">
        <v>0</v>
      </c>
      <c r="G13" s="508">
        <v>0</v>
      </c>
      <c r="H13" s="508">
        <v>0</v>
      </c>
      <c r="I13" s="508">
        <v>0</v>
      </c>
      <c r="J13" s="508">
        <v>0</v>
      </c>
      <c r="K13" s="508">
        <v>0</v>
      </c>
      <c r="L13" s="508">
        <v>0</v>
      </c>
      <c r="M13" s="508">
        <v>0</v>
      </c>
      <c r="N13" s="508">
        <v>0</v>
      </c>
      <c r="O13" s="508">
        <v>0</v>
      </c>
      <c r="P13" s="508">
        <v>0</v>
      </c>
      <c r="Q13" s="508">
        <v>0</v>
      </c>
    </row>
    <row r="14" spans="1:39" s="80" customFormat="1" ht="19.5" hidden="1" customHeight="1">
      <c r="A14" s="213"/>
      <c r="B14" s="209" t="s">
        <v>140</v>
      </c>
      <c r="C14" s="213" t="s">
        <v>10</v>
      </c>
      <c r="D14" s="508">
        <v>0</v>
      </c>
      <c r="E14" s="508">
        <v>0</v>
      </c>
      <c r="F14" s="508">
        <v>0</v>
      </c>
      <c r="G14" s="508">
        <v>0</v>
      </c>
      <c r="H14" s="508">
        <v>0</v>
      </c>
      <c r="I14" s="508">
        <v>0</v>
      </c>
      <c r="J14" s="508">
        <v>0</v>
      </c>
      <c r="K14" s="508">
        <v>0</v>
      </c>
      <c r="L14" s="508">
        <v>0</v>
      </c>
      <c r="M14" s="508">
        <v>0</v>
      </c>
      <c r="N14" s="508">
        <v>0</v>
      </c>
      <c r="O14" s="508">
        <v>0</v>
      </c>
      <c r="P14" s="508">
        <v>0</v>
      </c>
      <c r="Q14" s="508">
        <v>0</v>
      </c>
    </row>
    <row r="15" spans="1:39" s="214" customFormat="1" ht="19.5" customHeight="1">
      <c r="A15" s="211" t="s">
        <v>9</v>
      </c>
      <c r="B15" s="212" t="s">
        <v>91</v>
      </c>
      <c r="C15" s="211" t="s">
        <v>12</v>
      </c>
      <c r="D15" s="508">
        <v>54.567</v>
      </c>
      <c r="E15" s="508">
        <v>0</v>
      </c>
      <c r="F15" s="508">
        <v>0</v>
      </c>
      <c r="G15" s="508">
        <v>54.106999999999999</v>
      </c>
      <c r="H15" s="508">
        <v>0</v>
      </c>
      <c r="I15" s="508">
        <v>0</v>
      </c>
      <c r="J15" s="508">
        <v>0</v>
      </c>
      <c r="K15" s="508">
        <v>0</v>
      </c>
      <c r="L15" s="508">
        <v>0</v>
      </c>
      <c r="M15" s="508">
        <v>0</v>
      </c>
      <c r="N15" s="508">
        <v>0</v>
      </c>
      <c r="O15" s="508">
        <v>0.46</v>
      </c>
      <c r="P15" s="508">
        <v>0</v>
      </c>
      <c r="Q15" s="508">
        <v>0</v>
      </c>
    </row>
    <row r="16" spans="1:39" s="214" customFormat="1" ht="19.5" customHeight="1">
      <c r="A16" s="211" t="s">
        <v>11</v>
      </c>
      <c r="B16" s="212" t="s">
        <v>61</v>
      </c>
      <c r="C16" s="211" t="s">
        <v>14</v>
      </c>
      <c r="D16" s="508">
        <v>0</v>
      </c>
      <c r="E16" s="508">
        <v>0</v>
      </c>
      <c r="F16" s="508">
        <v>0</v>
      </c>
      <c r="G16" s="508">
        <v>0</v>
      </c>
      <c r="H16" s="508">
        <v>0</v>
      </c>
      <c r="I16" s="508">
        <v>0</v>
      </c>
      <c r="J16" s="508">
        <v>0</v>
      </c>
      <c r="K16" s="508">
        <v>0</v>
      </c>
      <c r="L16" s="508">
        <v>0</v>
      </c>
      <c r="M16" s="508">
        <v>0</v>
      </c>
      <c r="N16" s="508">
        <v>0</v>
      </c>
      <c r="O16" s="508">
        <v>0</v>
      </c>
      <c r="P16" s="508">
        <v>0</v>
      </c>
      <c r="Q16" s="508">
        <v>0</v>
      </c>
    </row>
    <row r="17" spans="1:17" s="80" customFormat="1" ht="19.5" customHeight="1">
      <c r="A17" s="211" t="s">
        <v>13</v>
      </c>
      <c r="B17" s="212" t="s">
        <v>62</v>
      </c>
      <c r="C17" s="211" t="s">
        <v>16</v>
      </c>
      <c r="D17" s="508">
        <v>0</v>
      </c>
      <c r="E17" s="508">
        <v>0</v>
      </c>
      <c r="F17" s="508">
        <v>0</v>
      </c>
      <c r="G17" s="508">
        <v>0</v>
      </c>
      <c r="H17" s="508">
        <v>0</v>
      </c>
      <c r="I17" s="508">
        <v>0</v>
      </c>
      <c r="J17" s="508">
        <v>0</v>
      </c>
      <c r="K17" s="508">
        <v>0</v>
      </c>
      <c r="L17" s="508">
        <v>0</v>
      </c>
      <c r="M17" s="508">
        <v>0</v>
      </c>
      <c r="N17" s="508">
        <v>0</v>
      </c>
      <c r="O17" s="508">
        <v>0</v>
      </c>
      <c r="P17" s="508">
        <v>0</v>
      </c>
      <c r="Q17" s="508">
        <v>0</v>
      </c>
    </row>
    <row r="18" spans="1:17" s="80" customFormat="1" ht="19.5" customHeight="1">
      <c r="A18" s="211" t="s">
        <v>15</v>
      </c>
      <c r="B18" s="212" t="s">
        <v>63</v>
      </c>
      <c r="C18" s="211" t="s">
        <v>17</v>
      </c>
      <c r="D18" s="508">
        <v>0</v>
      </c>
      <c r="E18" s="508">
        <v>0</v>
      </c>
      <c r="F18" s="508">
        <v>0</v>
      </c>
      <c r="G18" s="508">
        <v>0</v>
      </c>
      <c r="H18" s="508">
        <v>0</v>
      </c>
      <c r="I18" s="508">
        <v>0</v>
      </c>
      <c r="J18" s="508">
        <v>0</v>
      </c>
      <c r="K18" s="508">
        <v>0</v>
      </c>
      <c r="L18" s="508">
        <v>0</v>
      </c>
      <c r="M18" s="508">
        <v>0</v>
      </c>
      <c r="N18" s="508">
        <v>0</v>
      </c>
      <c r="O18" s="508">
        <v>0</v>
      </c>
      <c r="P18" s="508">
        <v>0</v>
      </c>
      <c r="Q18" s="508">
        <v>0</v>
      </c>
    </row>
    <row r="19" spans="1:17" s="80" customFormat="1" ht="19.5" customHeight="1">
      <c r="A19" s="211" t="s">
        <v>65</v>
      </c>
      <c r="B19" s="212" t="s">
        <v>64</v>
      </c>
      <c r="C19" s="211" t="s">
        <v>18</v>
      </c>
      <c r="D19" s="508">
        <v>440.5</v>
      </c>
      <c r="E19" s="508">
        <v>40.5</v>
      </c>
      <c r="F19" s="508">
        <v>19</v>
      </c>
      <c r="G19" s="508">
        <v>20</v>
      </c>
      <c r="H19" s="508">
        <v>30</v>
      </c>
      <c r="I19" s="508">
        <v>25</v>
      </c>
      <c r="J19" s="508">
        <v>25</v>
      </c>
      <c r="K19" s="508">
        <v>70</v>
      </c>
      <c r="L19" s="508">
        <v>0</v>
      </c>
      <c r="M19" s="508">
        <v>20</v>
      </c>
      <c r="N19" s="508">
        <v>21</v>
      </c>
      <c r="O19" s="508">
        <v>60</v>
      </c>
      <c r="P19" s="508">
        <v>60</v>
      </c>
      <c r="Q19" s="508">
        <v>50</v>
      </c>
    </row>
    <row r="20" spans="1:17" s="214" customFormat="1" ht="19.5" customHeight="1">
      <c r="A20" s="213"/>
      <c r="B20" s="209" t="s">
        <v>240</v>
      </c>
      <c r="C20" s="213" t="s">
        <v>209</v>
      </c>
      <c r="D20" s="508">
        <v>0</v>
      </c>
      <c r="E20" s="508">
        <v>0</v>
      </c>
      <c r="F20" s="508">
        <v>0</v>
      </c>
      <c r="G20" s="508">
        <v>0</v>
      </c>
      <c r="H20" s="508">
        <v>0</v>
      </c>
      <c r="I20" s="508">
        <v>0</v>
      </c>
      <c r="J20" s="508">
        <v>0</v>
      </c>
      <c r="K20" s="508">
        <v>0</v>
      </c>
      <c r="L20" s="508">
        <v>0</v>
      </c>
      <c r="M20" s="508">
        <v>0</v>
      </c>
      <c r="N20" s="508">
        <v>0</v>
      </c>
      <c r="O20" s="508">
        <v>0</v>
      </c>
      <c r="P20" s="508">
        <v>0</v>
      </c>
      <c r="Q20" s="508">
        <v>0</v>
      </c>
    </row>
    <row r="21" spans="1:17" s="214" customFormat="1" ht="19.5" hidden="1" customHeight="1">
      <c r="A21" s="211"/>
      <c r="B21" s="209" t="s">
        <v>218</v>
      </c>
      <c r="C21" s="213" t="s">
        <v>210</v>
      </c>
      <c r="D21" s="508">
        <v>300</v>
      </c>
      <c r="E21" s="508">
        <v>40.5</v>
      </c>
      <c r="F21" s="508">
        <v>19</v>
      </c>
      <c r="G21" s="508">
        <v>20</v>
      </c>
      <c r="H21" s="508">
        <v>30</v>
      </c>
      <c r="I21" s="508">
        <v>25</v>
      </c>
      <c r="J21" s="508">
        <v>25</v>
      </c>
      <c r="K21" s="508">
        <v>35</v>
      </c>
      <c r="L21" s="508">
        <v>0</v>
      </c>
      <c r="M21" s="508">
        <v>10</v>
      </c>
      <c r="N21" s="508">
        <v>10.5</v>
      </c>
      <c r="O21" s="508">
        <v>30</v>
      </c>
      <c r="P21" s="508">
        <v>30</v>
      </c>
      <c r="Q21" s="508">
        <v>25</v>
      </c>
    </row>
    <row r="22" spans="1:17" s="80" customFormat="1" ht="19.5" hidden="1" customHeight="1">
      <c r="A22" s="211"/>
      <c r="B22" s="209" t="s">
        <v>219</v>
      </c>
      <c r="C22" s="213" t="s">
        <v>211</v>
      </c>
      <c r="D22" s="508">
        <v>140.5</v>
      </c>
      <c r="E22" s="508">
        <v>0</v>
      </c>
      <c r="F22" s="508">
        <v>0</v>
      </c>
      <c r="G22" s="508">
        <v>0</v>
      </c>
      <c r="H22" s="508">
        <v>0</v>
      </c>
      <c r="I22" s="508">
        <v>0</v>
      </c>
      <c r="J22" s="508">
        <v>0</v>
      </c>
      <c r="K22" s="508">
        <v>35</v>
      </c>
      <c r="L22" s="508">
        <v>0</v>
      </c>
      <c r="M22" s="508">
        <v>10</v>
      </c>
      <c r="N22" s="508">
        <v>10.5</v>
      </c>
      <c r="O22" s="508">
        <v>30</v>
      </c>
      <c r="P22" s="508">
        <v>30</v>
      </c>
      <c r="Q22" s="508">
        <v>25</v>
      </c>
    </row>
    <row r="23" spans="1:17" s="80" customFormat="1" ht="19.5" customHeight="1">
      <c r="A23" s="211" t="s">
        <v>74</v>
      </c>
      <c r="B23" s="212" t="s">
        <v>73</v>
      </c>
      <c r="C23" s="211" t="s">
        <v>19</v>
      </c>
      <c r="D23" s="508">
        <v>0</v>
      </c>
      <c r="E23" s="508">
        <v>0</v>
      </c>
      <c r="F23" s="508">
        <v>0</v>
      </c>
      <c r="G23" s="508">
        <v>0</v>
      </c>
      <c r="H23" s="508">
        <v>0</v>
      </c>
      <c r="I23" s="508">
        <v>0</v>
      </c>
      <c r="J23" s="508">
        <v>0</v>
      </c>
      <c r="K23" s="508">
        <v>0</v>
      </c>
      <c r="L23" s="508">
        <v>0</v>
      </c>
      <c r="M23" s="508">
        <v>0</v>
      </c>
      <c r="N23" s="508">
        <v>0</v>
      </c>
      <c r="O23" s="508">
        <v>0</v>
      </c>
      <c r="P23" s="508">
        <v>0</v>
      </c>
      <c r="Q23" s="508">
        <v>0</v>
      </c>
    </row>
    <row r="24" spans="1:17" s="80" customFormat="1" ht="19.5" customHeight="1">
      <c r="A24" s="211" t="s">
        <v>88</v>
      </c>
      <c r="B24" s="212" t="s">
        <v>75</v>
      </c>
      <c r="C24" s="211" t="s">
        <v>20</v>
      </c>
      <c r="D24" s="508">
        <v>0</v>
      </c>
      <c r="E24" s="508">
        <v>0</v>
      </c>
      <c r="F24" s="508">
        <v>0</v>
      </c>
      <c r="G24" s="508">
        <v>0</v>
      </c>
      <c r="H24" s="508">
        <v>0</v>
      </c>
      <c r="I24" s="508">
        <v>0</v>
      </c>
      <c r="J24" s="508">
        <v>0</v>
      </c>
      <c r="K24" s="508">
        <v>0</v>
      </c>
      <c r="L24" s="508">
        <v>0</v>
      </c>
      <c r="M24" s="508">
        <v>0</v>
      </c>
      <c r="N24" s="508">
        <v>0</v>
      </c>
      <c r="O24" s="508">
        <v>0</v>
      </c>
      <c r="P24" s="508">
        <v>0</v>
      </c>
      <c r="Q24" s="508">
        <v>0</v>
      </c>
    </row>
    <row r="25" spans="1:17" s="80" customFormat="1" ht="19.5" customHeight="1">
      <c r="A25" s="211" t="s">
        <v>93</v>
      </c>
      <c r="B25" s="212" t="s">
        <v>92</v>
      </c>
      <c r="C25" s="211" t="s">
        <v>21</v>
      </c>
      <c r="D25" s="508">
        <v>0</v>
      </c>
      <c r="E25" s="508">
        <v>0</v>
      </c>
      <c r="F25" s="508">
        <v>0</v>
      </c>
      <c r="G25" s="508">
        <v>0</v>
      </c>
      <c r="H25" s="508">
        <v>0</v>
      </c>
      <c r="I25" s="508">
        <v>0</v>
      </c>
      <c r="J25" s="508">
        <v>0</v>
      </c>
      <c r="K25" s="508">
        <v>0</v>
      </c>
      <c r="L25" s="508">
        <v>0</v>
      </c>
      <c r="M25" s="508">
        <v>0</v>
      </c>
      <c r="N25" s="508">
        <v>0</v>
      </c>
      <c r="O25" s="508">
        <v>0</v>
      </c>
      <c r="P25" s="508">
        <v>0</v>
      </c>
      <c r="Q25" s="508">
        <v>0</v>
      </c>
    </row>
    <row r="26" spans="1:17" s="239" customFormat="1" ht="19.5" customHeight="1">
      <c r="A26" s="286">
        <v>2</v>
      </c>
      <c r="B26" s="287" t="s">
        <v>22</v>
      </c>
      <c r="C26" s="286" t="s">
        <v>23</v>
      </c>
      <c r="D26" s="507">
        <v>79.781800000000018</v>
      </c>
      <c r="E26" s="507">
        <v>2.4065000000000003</v>
      </c>
      <c r="F26" s="507">
        <v>0.02</v>
      </c>
      <c r="G26" s="507">
        <v>2.7736000000000001</v>
      </c>
      <c r="H26" s="507">
        <v>13.6866</v>
      </c>
      <c r="I26" s="507">
        <v>5.4512</v>
      </c>
      <c r="J26" s="507">
        <v>0</v>
      </c>
      <c r="K26" s="507">
        <v>40.101600000000005</v>
      </c>
      <c r="L26" s="507">
        <v>0</v>
      </c>
      <c r="M26" s="507">
        <v>4.0099999999999997E-2</v>
      </c>
      <c r="N26" s="507">
        <v>13.834399999999999</v>
      </c>
      <c r="O26" s="507">
        <v>4.8999999999999998E-3</v>
      </c>
      <c r="P26" s="507">
        <v>1.4629000000000001</v>
      </c>
      <c r="Q26" s="507">
        <v>0</v>
      </c>
    </row>
    <row r="27" spans="1:17" s="80" customFormat="1" ht="19.5" hidden="1" customHeight="1">
      <c r="A27" s="522"/>
      <c r="B27" s="209" t="s">
        <v>238</v>
      </c>
      <c r="C27" s="522"/>
      <c r="D27" s="508"/>
      <c r="E27" s="509"/>
      <c r="F27" s="509"/>
      <c r="G27" s="509"/>
      <c r="H27" s="509"/>
      <c r="I27" s="509"/>
      <c r="J27" s="509"/>
      <c r="K27" s="509"/>
      <c r="L27" s="509"/>
      <c r="M27" s="509"/>
      <c r="N27" s="509"/>
      <c r="O27" s="509"/>
      <c r="P27" s="509"/>
      <c r="Q27" s="509"/>
    </row>
    <row r="28" spans="1:17" s="80" customFormat="1" ht="19.5" customHeight="1">
      <c r="A28" s="211" t="s">
        <v>24</v>
      </c>
      <c r="B28" s="212" t="s">
        <v>66</v>
      </c>
      <c r="C28" s="211" t="s">
        <v>27</v>
      </c>
      <c r="D28" s="508">
        <v>1.5266</v>
      </c>
      <c r="E28" s="508">
        <v>0</v>
      </c>
      <c r="F28" s="508">
        <v>0</v>
      </c>
      <c r="G28" s="508">
        <v>0</v>
      </c>
      <c r="H28" s="508">
        <v>1.5266</v>
      </c>
      <c r="I28" s="508">
        <v>0</v>
      </c>
      <c r="J28" s="508">
        <v>0</v>
      </c>
      <c r="K28" s="508">
        <v>0</v>
      </c>
      <c r="L28" s="508">
        <v>0</v>
      </c>
      <c r="M28" s="508">
        <v>0</v>
      </c>
      <c r="N28" s="508">
        <v>0</v>
      </c>
      <c r="O28" s="508">
        <v>0</v>
      </c>
      <c r="P28" s="508">
        <v>0</v>
      </c>
      <c r="Q28" s="508">
        <v>0</v>
      </c>
    </row>
    <row r="29" spans="1:17" s="80" customFormat="1" ht="19.5" customHeight="1">
      <c r="A29" s="211" t="s">
        <v>26</v>
      </c>
      <c r="B29" s="212" t="s">
        <v>67</v>
      </c>
      <c r="C29" s="211" t="s">
        <v>29</v>
      </c>
      <c r="D29" s="508">
        <v>0</v>
      </c>
      <c r="E29" s="508">
        <v>0</v>
      </c>
      <c r="F29" s="508">
        <v>0</v>
      </c>
      <c r="G29" s="508">
        <v>0</v>
      </c>
      <c r="H29" s="508">
        <v>0</v>
      </c>
      <c r="I29" s="508">
        <v>0</v>
      </c>
      <c r="J29" s="508">
        <v>0</v>
      </c>
      <c r="K29" s="508">
        <v>0</v>
      </c>
      <c r="L29" s="508">
        <v>0</v>
      </c>
      <c r="M29" s="508">
        <v>0</v>
      </c>
      <c r="N29" s="508">
        <v>0</v>
      </c>
      <c r="O29" s="508">
        <v>0</v>
      </c>
      <c r="P29" s="508">
        <v>0</v>
      </c>
      <c r="Q29" s="508">
        <v>0</v>
      </c>
    </row>
    <row r="30" spans="1:17" s="80" customFormat="1" ht="19.5" customHeight="1">
      <c r="A30" s="211" t="s">
        <v>28</v>
      </c>
      <c r="B30" s="212" t="s">
        <v>68</v>
      </c>
      <c r="C30" s="211" t="s">
        <v>31</v>
      </c>
      <c r="D30" s="508">
        <v>0</v>
      </c>
      <c r="E30" s="508">
        <v>0</v>
      </c>
      <c r="F30" s="508">
        <v>0</v>
      </c>
      <c r="G30" s="508">
        <v>0</v>
      </c>
      <c r="H30" s="508">
        <v>0</v>
      </c>
      <c r="I30" s="508">
        <v>0</v>
      </c>
      <c r="J30" s="508">
        <v>0</v>
      </c>
      <c r="K30" s="508">
        <v>0</v>
      </c>
      <c r="L30" s="508">
        <v>0</v>
      </c>
      <c r="M30" s="508">
        <v>0</v>
      </c>
      <c r="N30" s="508">
        <v>0</v>
      </c>
      <c r="O30" s="508">
        <v>0</v>
      </c>
      <c r="P30" s="508">
        <v>0</v>
      </c>
      <c r="Q30" s="508">
        <v>0</v>
      </c>
    </row>
    <row r="31" spans="1:17" s="80" customFormat="1" ht="19.5" customHeight="1">
      <c r="A31" s="211" t="s">
        <v>30</v>
      </c>
      <c r="B31" s="212" t="s">
        <v>94</v>
      </c>
      <c r="C31" s="211" t="s">
        <v>95</v>
      </c>
      <c r="D31" s="508">
        <v>0</v>
      </c>
      <c r="E31" s="508">
        <v>0</v>
      </c>
      <c r="F31" s="508">
        <v>0</v>
      </c>
      <c r="G31" s="508">
        <v>0</v>
      </c>
      <c r="H31" s="508">
        <v>0</v>
      </c>
      <c r="I31" s="508">
        <v>0</v>
      </c>
      <c r="J31" s="508">
        <v>0</v>
      </c>
      <c r="K31" s="508">
        <v>0</v>
      </c>
      <c r="L31" s="508">
        <v>0</v>
      </c>
      <c r="M31" s="508">
        <v>0</v>
      </c>
      <c r="N31" s="508">
        <v>0</v>
      </c>
      <c r="O31" s="508">
        <v>0</v>
      </c>
      <c r="P31" s="508">
        <v>0</v>
      </c>
      <c r="Q31" s="508">
        <v>0</v>
      </c>
    </row>
    <row r="32" spans="1:17" s="80" customFormat="1" ht="19.5" customHeight="1">
      <c r="A32" s="211" t="s">
        <v>32</v>
      </c>
      <c r="B32" s="212" t="s">
        <v>288</v>
      </c>
      <c r="C32" s="211" t="s">
        <v>96</v>
      </c>
      <c r="D32" s="508">
        <v>1.3425</v>
      </c>
      <c r="E32" s="508">
        <v>0</v>
      </c>
      <c r="F32" s="508">
        <v>0</v>
      </c>
      <c r="G32" s="508">
        <v>0</v>
      </c>
      <c r="H32" s="508">
        <v>0</v>
      </c>
      <c r="I32" s="508">
        <v>0</v>
      </c>
      <c r="J32" s="508">
        <v>0</v>
      </c>
      <c r="K32" s="508">
        <v>0</v>
      </c>
      <c r="L32" s="508">
        <v>0</v>
      </c>
      <c r="M32" s="508">
        <v>0</v>
      </c>
      <c r="N32" s="508">
        <v>0</v>
      </c>
      <c r="O32" s="508">
        <v>0</v>
      </c>
      <c r="P32" s="508">
        <v>1.3425</v>
      </c>
      <c r="Q32" s="508">
        <v>0</v>
      </c>
    </row>
    <row r="33" spans="1:17" s="214" customFormat="1" ht="19.5" customHeight="1">
      <c r="A33" s="211" t="s">
        <v>34</v>
      </c>
      <c r="B33" s="212" t="s">
        <v>97</v>
      </c>
      <c r="C33" s="211" t="s">
        <v>33</v>
      </c>
      <c r="D33" s="508">
        <v>0</v>
      </c>
      <c r="E33" s="508">
        <v>0</v>
      </c>
      <c r="F33" s="508">
        <v>0</v>
      </c>
      <c r="G33" s="508">
        <v>0</v>
      </c>
      <c r="H33" s="508">
        <v>0</v>
      </c>
      <c r="I33" s="508">
        <v>0</v>
      </c>
      <c r="J33" s="508">
        <v>0</v>
      </c>
      <c r="K33" s="508">
        <v>0</v>
      </c>
      <c r="L33" s="508">
        <v>0</v>
      </c>
      <c r="M33" s="508">
        <v>0</v>
      </c>
      <c r="N33" s="508">
        <v>0</v>
      </c>
      <c r="O33" s="508">
        <v>0</v>
      </c>
      <c r="P33" s="508">
        <v>0</v>
      </c>
      <c r="Q33" s="508">
        <v>0</v>
      </c>
    </row>
    <row r="34" spans="1:17" s="214" customFormat="1" ht="19.5" customHeight="1">
      <c r="A34" s="211" t="s">
        <v>69</v>
      </c>
      <c r="B34" s="212" t="s">
        <v>109</v>
      </c>
      <c r="C34" s="211" t="s">
        <v>36</v>
      </c>
      <c r="D34" s="508">
        <v>30.121600000000001</v>
      </c>
      <c r="E34" s="508">
        <v>0</v>
      </c>
      <c r="F34" s="508">
        <v>0</v>
      </c>
      <c r="G34" s="508">
        <v>0</v>
      </c>
      <c r="H34" s="508">
        <v>0</v>
      </c>
      <c r="I34" s="508">
        <v>0</v>
      </c>
      <c r="J34" s="508">
        <v>0</v>
      </c>
      <c r="K34" s="508">
        <v>30.121600000000001</v>
      </c>
      <c r="L34" s="508">
        <v>0</v>
      </c>
      <c r="M34" s="508">
        <v>0</v>
      </c>
      <c r="N34" s="508">
        <v>0</v>
      </c>
      <c r="O34" s="508">
        <v>0</v>
      </c>
      <c r="P34" s="508">
        <v>0</v>
      </c>
      <c r="Q34" s="508">
        <v>0</v>
      </c>
    </row>
    <row r="35" spans="1:17" s="80" customFormat="1" ht="19.5" customHeight="1">
      <c r="A35" s="211" t="s">
        <v>70</v>
      </c>
      <c r="B35" s="216" t="s">
        <v>102</v>
      </c>
      <c r="C35" s="217" t="s">
        <v>35</v>
      </c>
      <c r="D35" s="508">
        <v>0.72</v>
      </c>
      <c r="E35" s="508">
        <v>0.72</v>
      </c>
      <c r="F35" s="508">
        <v>0</v>
      </c>
      <c r="G35" s="508">
        <v>0</v>
      </c>
      <c r="H35" s="508">
        <v>0</v>
      </c>
      <c r="I35" s="508">
        <v>0</v>
      </c>
      <c r="J35" s="508">
        <v>0</v>
      </c>
      <c r="K35" s="508">
        <v>0</v>
      </c>
      <c r="L35" s="508">
        <v>0</v>
      </c>
      <c r="M35" s="508">
        <v>0</v>
      </c>
      <c r="N35" s="508">
        <v>0</v>
      </c>
      <c r="O35" s="508">
        <v>0</v>
      </c>
      <c r="P35" s="508">
        <v>0</v>
      </c>
      <c r="Q35" s="508">
        <v>0</v>
      </c>
    </row>
    <row r="36" spans="1:17" s="214" customFormat="1" ht="19.5" customHeight="1">
      <c r="A36" s="211" t="s">
        <v>71</v>
      </c>
      <c r="B36" s="212" t="s">
        <v>128</v>
      </c>
      <c r="C36" s="211" t="s">
        <v>44</v>
      </c>
      <c r="D36" s="508">
        <v>44.184600000000003</v>
      </c>
      <c r="E36" s="508">
        <v>0.16370000000000001</v>
      </c>
      <c r="F36" s="508">
        <v>0</v>
      </c>
      <c r="G36" s="508">
        <v>2.61</v>
      </c>
      <c r="H36" s="508">
        <v>12.16</v>
      </c>
      <c r="I36" s="508">
        <v>5.4512</v>
      </c>
      <c r="J36" s="508">
        <v>0</v>
      </c>
      <c r="K36" s="508">
        <v>9.98</v>
      </c>
      <c r="L36" s="508">
        <v>0</v>
      </c>
      <c r="M36" s="508">
        <v>0</v>
      </c>
      <c r="N36" s="508">
        <v>13.714399999999999</v>
      </c>
      <c r="O36" s="508">
        <v>4.8999999999999998E-3</v>
      </c>
      <c r="P36" s="508">
        <v>0.1004</v>
      </c>
      <c r="Q36" s="508">
        <v>0</v>
      </c>
    </row>
    <row r="37" spans="1:17" s="80" customFormat="1" ht="19.5" hidden="1" customHeight="1">
      <c r="A37" s="211"/>
      <c r="B37" s="209" t="s">
        <v>238</v>
      </c>
      <c r="C37" s="211"/>
      <c r="D37" s="508"/>
      <c r="E37" s="508"/>
      <c r="F37" s="508"/>
      <c r="G37" s="508"/>
      <c r="H37" s="508"/>
      <c r="I37" s="508"/>
      <c r="J37" s="508"/>
      <c r="K37" s="508"/>
      <c r="L37" s="508"/>
      <c r="M37" s="508"/>
      <c r="N37" s="508"/>
      <c r="O37" s="508"/>
      <c r="P37" s="508"/>
      <c r="Q37" s="508"/>
    </row>
    <row r="38" spans="1:17" s="80" customFormat="1" ht="19.5" customHeight="1">
      <c r="A38" s="211" t="s">
        <v>189</v>
      </c>
      <c r="B38" s="212" t="s">
        <v>125</v>
      </c>
      <c r="C38" s="211" t="s">
        <v>45</v>
      </c>
      <c r="D38" s="508">
        <v>25.86</v>
      </c>
      <c r="E38" s="508">
        <v>0.06</v>
      </c>
      <c r="F38" s="508">
        <v>0</v>
      </c>
      <c r="G38" s="508">
        <v>0</v>
      </c>
      <c r="H38" s="508">
        <v>0</v>
      </c>
      <c r="I38" s="508">
        <v>5.0999999999999996</v>
      </c>
      <c r="J38" s="508">
        <v>0</v>
      </c>
      <c r="K38" s="508">
        <v>7</v>
      </c>
      <c r="L38" s="508">
        <v>0</v>
      </c>
      <c r="M38" s="508">
        <v>0</v>
      </c>
      <c r="N38" s="508">
        <v>13.7</v>
      </c>
      <c r="O38" s="508">
        <v>0</v>
      </c>
      <c r="P38" s="508">
        <v>0</v>
      </c>
      <c r="Q38" s="508">
        <v>0</v>
      </c>
    </row>
    <row r="39" spans="1:17" s="214" customFormat="1" ht="19.5" customHeight="1">
      <c r="A39" s="211" t="s">
        <v>189</v>
      </c>
      <c r="B39" s="212" t="s">
        <v>126</v>
      </c>
      <c r="C39" s="211" t="s">
        <v>46</v>
      </c>
      <c r="D39" s="508">
        <v>0</v>
      </c>
      <c r="E39" s="508">
        <v>0</v>
      </c>
      <c r="F39" s="508">
        <v>0</v>
      </c>
      <c r="G39" s="508">
        <v>0</v>
      </c>
      <c r="H39" s="508">
        <v>0</v>
      </c>
      <c r="I39" s="508">
        <v>0</v>
      </c>
      <c r="J39" s="508">
        <v>0</v>
      </c>
      <c r="K39" s="508">
        <v>0</v>
      </c>
      <c r="L39" s="508">
        <v>0</v>
      </c>
      <c r="M39" s="508">
        <v>0</v>
      </c>
      <c r="N39" s="508">
        <v>0</v>
      </c>
      <c r="O39" s="508">
        <v>0</v>
      </c>
      <c r="P39" s="508">
        <v>0</v>
      </c>
      <c r="Q39" s="508">
        <v>0</v>
      </c>
    </row>
    <row r="40" spans="1:17" s="214" customFormat="1" ht="19.5" customHeight="1">
      <c r="A40" s="211" t="s">
        <v>189</v>
      </c>
      <c r="B40" s="212" t="s">
        <v>129</v>
      </c>
      <c r="C40" s="211" t="s">
        <v>49</v>
      </c>
      <c r="D40" s="508">
        <v>0</v>
      </c>
      <c r="E40" s="508">
        <v>0</v>
      </c>
      <c r="F40" s="508">
        <v>0</v>
      </c>
      <c r="G40" s="508">
        <v>0</v>
      </c>
      <c r="H40" s="508">
        <v>0</v>
      </c>
      <c r="I40" s="508">
        <v>0</v>
      </c>
      <c r="J40" s="508">
        <v>0</v>
      </c>
      <c r="K40" s="508">
        <v>0</v>
      </c>
      <c r="L40" s="508">
        <v>0</v>
      </c>
      <c r="M40" s="508">
        <v>0</v>
      </c>
      <c r="N40" s="508">
        <v>0</v>
      </c>
      <c r="O40" s="508">
        <v>0</v>
      </c>
      <c r="P40" s="508">
        <v>0</v>
      </c>
      <c r="Q40" s="508">
        <v>0</v>
      </c>
    </row>
    <row r="41" spans="1:17" s="80" customFormat="1" ht="19.5" customHeight="1">
      <c r="A41" s="211" t="s">
        <v>189</v>
      </c>
      <c r="B41" s="212" t="s">
        <v>131</v>
      </c>
      <c r="C41" s="211" t="s">
        <v>50</v>
      </c>
      <c r="D41" s="508">
        <v>0</v>
      </c>
      <c r="E41" s="508">
        <v>0</v>
      </c>
      <c r="F41" s="508">
        <v>0</v>
      </c>
      <c r="G41" s="508">
        <v>0</v>
      </c>
      <c r="H41" s="508">
        <v>0</v>
      </c>
      <c r="I41" s="508">
        <v>0</v>
      </c>
      <c r="J41" s="508">
        <v>0</v>
      </c>
      <c r="K41" s="508">
        <v>0</v>
      </c>
      <c r="L41" s="508">
        <v>0</v>
      </c>
      <c r="M41" s="508">
        <v>0</v>
      </c>
      <c r="N41" s="508">
        <v>0</v>
      </c>
      <c r="O41" s="508">
        <v>0</v>
      </c>
      <c r="P41" s="508">
        <v>0</v>
      </c>
      <c r="Q41" s="508">
        <v>0</v>
      </c>
    </row>
    <row r="42" spans="1:17" s="80" customFormat="1" ht="19.5" customHeight="1">
      <c r="A42" s="211" t="s">
        <v>189</v>
      </c>
      <c r="B42" s="212" t="s">
        <v>213</v>
      </c>
      <c r="C42" s="211" t="s">
        <v>51</v>
      </c>
      <c r="D42" s="508">
        <v>0.1144</v>
      </c>
      <c r="E42" s="508">
        <v>0</v>
      </c>
      <c r="F42" s="508">
        <v>0</v>
      </c>
      <c r="G42" s="508">
        <v>0</v>
      </c>
      <c r="H42" s="508">
        <v>0</v>
      </c>
      <c r="I42" s="508">
        <v>0</v>
      </c>
      <c r="J42" s="508">
        <v>0</v>
      </c>
      <c r="K42" s="508">
        <v>0</v>
      </c>
      <c r="L42" s="508">
        <v>0</v>
      </c>
      <c r="M42" s="508">
        <v>0</v>
      </c>
      <c r="N42" s="508">
        <v>1.44E-2</v>
      </c>
      <c r="O42" s="508">
        <v>0</v>
      </c>
      <c r="P42" s="508">
        <v>0.1</v>
      </c>
      <c r="Q42" s="508">
        <v>0</v>
      </c>
    </row>
    <row r="43" spans="1:17" s="214" customFormat="1" ht="19.5" customHeight="1">
      <c r="A43" s="211" t="s">
        <v>189</v>
      </c>
      <c r="B43" s="212" t="s">
        <v>132</v>
      </c>
      <c r="C43" s="211" t="s">
        <v>52</v>
      </c>
      <c r="D43" s="508">
        <v>0</v>
      </c>
      <c r="E43" s="508">
        <v>0</v>
      </c>
      <c r="F43" s="508">
        <v>0</v>
      </c>
      <c r="G43" s="508">
        <v>0</v>
      </c>
      <c r="H43" s="508">
        <v>0</v>
      </c>
      <c r="I43" s="508">
        <v>0</v>
      </c>
      <c r="J43" s="508">
        <v>0</v>
      </c>
      <c r="K43" s="508">
        <v>0</v>
      </c>
      <c r="L43" s="508">
        <v>0</v>
      </c>
      <c r="M43" s="508">
        <v>0</v>
      </c>
      <c r="N43" s="508">
        <v>0</v>
      </c>
      <c r="O43" s="508">
        <v>0</v>
      </c>
      <c r="P43" s="508">
        <v>0</v>
      </c>
      <c r="Q43" s="508">
        <v>0</v>
      </c>
    </row>
    <row r="44" spans="1:17" s="214" customFormat="1" ht="19.5" customHeight="1">
      <c r="A44" s="211" t="s">
        <v>189</v>
      </c>
      <c r="B44" s="212" t="s">
        <v>134</v>
      </c>
      <c r="C44" s="211" t="s">
        <v>47</v>
      </c>
      <c r="D44" s="508">
        <v>18.065299999999997</v>
      </c>
      <c r="E44" s="508">
        <v>3.6999999999999997E-3</v>
      </c>
      <c r="F44" s="508">
        <v>0</v>
      </c>
      <c r="G44" s="508">
        <v>2.61</v>
      </c>
      <c r="H44" s="508">
        <v>12.16</v>
      </c>
      <c r="I44" s="508">
        <v>0.31119999999999998</v>
      </c>
      <c r="J44" s="508">
        <v>0</v>
      </c>
      <c r="K44" s="508">
        <v>2.98</v>
      </c>
      <c r="L44" s="508">
        <v>0</v>
      </c>
      <c r="M44" s="508">
        <v>0</v>
      </c>
      <c r="N44" s="508">
        <v>0</v>
      </c>
      <c r="O44" s="508">
        <v>0</v>
      </c>
      <c r="P44" s="508">
        <v>4.0000000000000002E-4</v>
      </c>
      <c r="Q44" s="508">
        <v>0</v>
      </c>
    </row>
    <row r="45" spans="1:17" s="80" customFormat="1" ht="19.5" customHeight="1">
      <c r="A45" s="211" t="s">
        <v>189</v>
      </c>
      <c r="B45" s="212" t="s">
        <v>289</v>
      </c>
      <c r="C45" s="211" t="s">
        <v>48</v>
      </c>
      <c r="D45" s="508">
        <v>4.4900000000000002E-2</v>
      </c>
      <c r="E45" s="510">
        <v>0</v>
      </c>
      <c r="F45" s="510">
        <v>0</v>
      </c>
      <c r="G45" s="510">
        <v>0</v>
      </c>
      <c r="H45" s="510">
        <v>0</v>
      </c>
      <c r="I45" s="510">
        <v>0.04</v>
      </c>
      <c r="J45" s="510">
        <v>0</v>
      </c>
      <c r="K45" s="510">
        <v>0</v>
      </c>
      <c r="L45" s="510">
        <v>0</v>
      </c>
      <c r="M45" s="510">
        <v>0</v>
      </c>
      <c r="N45" s="510">
        <v>0</v>
      </c>
      <c r="O45" s="510">
        <v>4.8999999999999998E-3</v>
      </c>
      <c r="P45" s="510">
        <v>0</v>
      </c>
      <c r="Q45" s="510">
        <v>0</v>
      </c>
    </row>
    <row r="46" spans="1:17" s="80" customFormat="1" ht="19.5" customHeight="1">
      <c r="A46" s="211" t="s">
        <v>189</v>
      </c>
      <c r="B46" s="212" t="s">
        <v>220</v>
      </c>
      <c r="C46" s="211" t="s">
        <v>221</v>
      </c>
      <c r="D46" s="508">
        <v>0</v>
      </c>
      <c r="E46" s="510">
        <v>0</v>
      </c>
      <c r="F46" s="510">
        <v>0</v>
      </c>
      <c r="G46" s="510">
        <v>0</v>
      </c>
      <c r="H46" s="510">
        <v>0</v>
      </c>
      <c r="I46" s="510">
        <v>0</v>
      </c>
      <c r="J46" s="510">
        <v>0</v>
      </c>
      <c r="K46" s="510">
        <v>0</v>
      </c>
      <c r="L46" s="510">
        <v>0</v>
      </c>
      <c r="M46" s="510">
        <v>0</v>
      </c>
      <c r="N46" s="510">
        <v>0</v>
      </c>
      <c r="O46" s="510">
        <v>0</v>
      </c>
      <c r="P46" s="510">
        <v>0</v>
      </c>
      <c r="Q46" s="510">
        <v>0</v>
      </c>
    </row>
    <row r="47" spans="1:17" s="80" customFormat="1" ht="19.5" customHeight="1">
      <c r="A47" s="211" t="s">
        <v>189</v>
      </c>
      <c r="B47" s="212" t="s">
        <v>286</v>
      </c>
      <c r="C47" s="211" t="s">
        <v>37</v>
      </c>
      <c r="D47" s="508">
        <v>0</v>
      </c>
      <c r="E47" s="510">
        <v>0</v>
      </c>
      <c r="F47" s="510">
        <v>0</v>
      </c>
      <c r="G47" s="510">
        <v>0</v>
      </c>
      <c r="H47" s="510">
        <v>0</v>
      </c>
      <c r="I47" s="510">
        <v>0</v>
      </c>
      <c r="J47" s="510">
        <v>0</v>
      </c>
      <c r="K47" s="510">
        <v>0</v>
      </c>
      <c r="L47" s="510">
        <v>0</v>
      </c>
      <c r="M47" s="510">
        <v>0</v>
      </c>
      <c r="N47" s="510">
        <v>0</v>
      </c>
      <c r="O47" s="510">
        <v>0</v>
      </c>
      <c r="P47" s="510">
        <v>0</v>
      </c>
      <c r="Q47" s="510">
        <v>0</v>
      </c>
    </row>
    <row r="48" spans="1:17" s="80" customFormat="1" ht="19.5" customHeight="1">
      <c r="A48" s="211" t="s">
        <v>189</v>
      </c>
      <c r="B48" s="212" t="s">
        <v>82</v>
      </c>
      <c r="C48" s="211" t="s">
        <v>38</v>
      </c>
      <c r="D48" s="508">
        <v>0</v>
      </c>
      <c r="E48" s="510">
        <v>0</v>
      </c>
      <c r="F48" s="510">
        <v>0</v>
      </c>
      <c r="G48" s="510">
        <v>0</v>
      </c>
      <c r="H48" s="510">
        <v>0</v>
      </c>
      <c r="I48" s="510">
        <v>0</v>
      </c>
      <c r="J48" s="510">
        <v>0</v>
      </c>
      <c r="K48" s="510">
        <v>0</v>
      </c>
      <c r="L48" s="510">
        <v>0</v>
      </c>
      <c r="M48" s="510">
        <v>0</v>
      </c>
      <c r="N48" s="510">
        <v>0</v>
      </c>
      <c r="O48" s="510">
        <v>0</v>
      </c>
      <c r="P48" s="510">
        <v>0</v>
      </c>
      <c r="Q48" s="510">
        <v>0</v>
      </c>
    </row>
    <row r="49" spans="1:17" s="80" customFormat="1" ht="19.5" customHeight="1">
      <c r="A49" s="211" t="s">
        <v>189</v>
      </c>
      <c r="B49" s="216" t="s">
        <v>114</v>
      </c>
      <c r="C49" s="217" t="s">
        <v>39</v>
      </c>
      <c r="D49" s="508">
        <v>0</v>
      </c>
      <c r="E49" s="510">
        <v>0</v>
      </c>
      <c r="F49" s="510">
        <v>0</v>
      </c>
      <c r="G49" s="510">
        <v>0</v>
      </c>
      <c r="H49" s="510">
        <v>0</v>
      </c>
      <c r="I49" s="510">
        <v>0</v>
      </c>
      <c r="J49" s="510">
        <v>0</v>
      </c>
      <c r="K49" s="510">
        <v>0</v>
      </c>
      <c r="L49" s="510">
        <v>0</v>
      </c>
      <c r="M49" s="510">
        <v>0</v>
      </c>
      <c r="N49" s="510">
        <v>0</v>
      </c>
      <c r="O49" s="510">
        <v>0</v>
      </c>
      <c r="P49" s="510">
        <v>0</v>
      </c>
      <c r="Q49" s="510">
        <v>0</v>
      </c>
    </row>
    <row r="50" spans="1:17" s="80" customFormat="1" ht="19.5" customHeight="1">
      <c r="A50" s="211" t="s">
        <v>189</v>
      </c>
      <c r="B50" s="216" t="s">
        <v>287</v>
      </c>
      <c r="C50" s="217" t="s">
        <v>41</v>
      </c>
      <c r="D50" s="508">
        <v>0</v>
      </c>
      <c r="E50" s="510">
        <v>0</v>
      </c>
      <c r="F50" s="510">
        <v>0</v>
      </c>
      <c r="G50" s="510">
        <v>0</v>
      </c>
      <c r="H50" s="510">
        <v>0</v>
      </c>
      <c r="I50" s="510">
        <v>0</v>
      </c>
      <c r="J50" s="510">
        <v>0</v>
      </c>
      <c r="K50" s="510">
        <v>0</v>
      </c>
      <c r="L50" s="510">
        <v>0</v>
      </c>
      <c r="M50" s="510">
        <v>0</v>
      </c>
      <c r="N50" s="510">
        <v>0</v>
      </c>
      <c r="O50" s="510">
        <v>0</v>
      </c>
      <c r="P50" s="510">
        <v>0</v>
      </c>
      <c r="Q50" s="510">
        <v>0</v>
      </c>
    </row>
    <row r="51" spans="1:17" s="80" customFormat="1" ht="19.5" customHeight="1">
      <c r="A51" s="211" t="s">
        <v>189</v>
      </c>
      <c r="B51" s="212" t="s">
        <v>133</v>
      </c>
      <c r="C51" s="211" t="s">
        <v>53</v>
      </c>
      <c r="D51" s="508">
        <v>0</v>
      </c>
      <c r="E51" s="510">
        <v>0</v>
      </c>
      <c r="F51" s="510">
        <v>0</v>
      </c>
      <c r="G51" s="510">
        <v>0</v>
      </c>
      <c r="H51" s="510">
        <v>0</v>
      </c>
      <c r="I51" s="510">
        <v>0</v>
      </c>
      <c r="J51" s="510">
        <v>0</v>
      </c>
      <c r="K51" s="510">
        <v>0</v>
      </c>
      <c r="L51" s="510">
        <v>0</v>
      </c>
      <c r="M51" s="510">
        <v>0</v>
      </c>
      <c r="N51" s="510">
        <v>0</v>
      </c>
      <c r="O51" s="510">
        <v>0</v>
      </c>
      <c r="P51" s="510">
        <v>0</v>
      </c>
      <c r="Q51" s="510">
        <v>0</v>
      </c>
    </row>
    <row r="52" spans="1:17" s="80" customFormat="1" ht="19.5" customHeight="1">
      <c r="A52" s="211" t="s">
        <v>189</v>
      </c>
      <c r="B52" s="212" t="s">
        <v>130</v>
      </c>
      <c r="C52" s="211" t="s">
        <v>54</v>
      </c>
      <c r="D52" s="508">
        <v>0</v>
      </c>
      <c r="E52" s="510">
        <v>0</v>
      </c>
      <c r="F52" s="510">
        <v>0</v>
      </c>
      <c r="G52" s="510">
        <v>0</v>
      </c>
      <c r="H52" s="510">
        <v>0</v>
      </c>
      <c r="I52" s="510">
        <v>0</v>
      </c>
      <c r="J52" s="510">
        <v>0</v>
      </c>
      <c r="K52" s="510">
        <v>0</v>
      </c>
      <c r="L52" s="510">
        <v>0</v>
      </c>
      <c r="M52" s="510">
        <v>0</v>
      </c>
      <c r="N52" s="510">
        <v>0</v>
      </c>
      <c r="O52" s="510">
        <v>0</v>
      </c>
      <c r="P52" s="510">
        <v>0</v>
      </c>
      <c r="Q52" s="510">
        <v>0</v>
      </c>
    </row>
    <row r="53" spans="1:17" s="80" customFormat="1" ht="19.5" customHeight="1">
      <c r="A53" s="211" t="s">
        <v>189</v>
      </c>
      <c r="B53" s="212" t="s">
        <v>127</v>
      </c>
      <c r="C53" s="211" t="s">
        <v>55</v>
      </c>
      <c r="D53" s="508">
        <v>0.1</v>
      </c>
      <c r="E53" s="510">
        <v>0.1</v>
      </c>
      <c r="F53" s="510">
        <v>0</v>
      </c>
      <c r="G53" s="510">
        <v>0</v>
      </c>
      <c r="H53" s="510">
        <v>0</v>
      </c>
      <c r="I53" s="510">
        <v>0</v>
      </c>
      <c r="J53" s="510">
        <v>0</v>
      </c>
      <c r="K53" s="510">
        <v>0</v>
      </c>
      <c r="L53" s="510">
        <v>0</v>
      </c>
      <c r="M53" s="510">
        <v>0</v>
      </c>
      <c r="N53" s="510">
        <v>0</v>
      </c>
      <c r="O53" s="510">
        <v>0</v>
      </c>
      <c r="P53" s="510">
        <v>0</v>
      </c>
      <c r="Q53" s="510">
        <v>0</v>
      </c>
    </row>
    <row r="54" spans="1:17" s="80" customFormat="1" ht="19.5" customHeight="1">
      <c r="A54" s="211" t="s">
        <v>72</v>
      </c>
      <c r="B54" s="212" t="s">
        <v>98</v>
      </c>
      <c r="C54" s="211" t="s">
        <v>59</v>
      </c>
      <c r="D54" s="508">
        <v>0.20499999999999999</v>
      </c>
      <c r="E54" s="510">
        <v>0.20499999999999999</v>
      </c>
      <c r="F54" s="510">
        <v>0</v>
      </c>
      <c r="G54" s="510">
        <v>0</v>
      </c>
      <c r="H54" s="510">
        <v>0</v>
      </c>
      <c r="I54" s="510">
        <v>0</v>
      </c>
      <c r="J54" s="510">
        <v>0</v>
      </c>
      <c r="K54" s="510">
        <v>0</v>
      </c>
      <c r="L54" s="510">
        <v>0</v>
      </c>
      <c r="M54" s="510">
        <v>0</v>
      </c>
      <c r="N54" s="510">
        <v>0</v>
      </c>
      <c r="O54" s="510">
        <v>0</v>
      </c>
      <c r="P54" s="510">
        <v>0</v>
      </c>
      <c r="Q54" s="510">
        <v>0</v>
      </c>
    </row>
    <row r="55" spans="1:17" s="80" customFormat="1" ht="19.5" customHeight="1">
      <c r="A55" s="211" t="s">
        <v>76</v>
      </c>
      <c r="B55" s="216" t="s">
        <v>103</v>
      </c>
      <c r="C55" s="217" t="s">
        <v>115</v>
      </c>
      <c r="D55" s="508">
        <v>4.0099999999999997E-2</v>
      </c>
      <c r="E55" s="510">
        <v>0</v>
      </c>
      <c r="F55" s="510">
        <v>0</v>
      </c>
      <c r="G55" s="510">
        <v>0</v>
      </c>
      <c r="H55" s="510">
        <v>0</v>
      </c>
      <c r="I55" s="510">
        <v>0</v>
      </c>
      <c r="J55" s="510">
        <v>0</v>
      </c>
      <c r="K55" s="510">
        <v>0</v>
      </c>
      <c r="L55" s="510">
        <v>0</v>
      </c>
      <c r="M55" s="510">
        <v>4.0099999999999997E-2</v>
      </c>
      <c r="N55" s="510">
        <v>0</v>
      </c>
      <c r="O55" s="510">
        <v>0</v>
      </c>
      <c r="P55" s="510">
        <v>0</v>
      </c>
      <c r="Q55" s="510">
        <v>0</v>
      </c>
    </row>
    <row r="56" spans="1:17" s="80" customFormat="1" ht="19.5" customHeight="1">
      <c r="A56" s="211" t="s">
        <v>77</v>
      </c>
      <c r="B56" s="216" t="s">
        <v>290</v>
      </c>
      <c r="C56" s="217" t="s">
        <v>116</v>
      </c>
      <c r="D56" s="508">
        <v>0.85780000000000001</v>
      </c>
      <c r="E56" s="510">
        <v>0.85780000000000001</v>
      </c>
      <c r="F56" s="510">
        <v>0</v>
      </c>
      <c r="G56" s="510">
        <v>0</v>
      </c>
      <c r="H56" s="510">
        <v>0</v>
      </c>
      <c r="I56" s="510">
        <v>0</v>
      </c>
      <c r="J56" s="510">
        <v>0</v>
      </c>
      <c r="K56" s="510">
        <v>0</v>
      </c>
      <c r="L56" s="510">
        <v>0</v>
      </c>
      <c r="M56" s="510">
        <v>0</v>
      </c>
      <c r="N56" s="510">
        <v>0</v>
      </c>
      <c r="O56" s="510">
        <v>0</v>
      </c>
      <c r="P56" s="510">
        <v>0</v>
      </c>
      <c r="Q56" s="510">
        <v>0</v>
      </c>
    </row>
    <row r="57" spans="1:17" s="80" customFormat="1" ht="19.5" customHeight="1">
      <c r="A57" s="211" t="s">
        <v>78</v>
      </c>
      <c r="B57" s="212" t="s">
        <v>110</v>
      </c>
      <c r="C57" s="211" t="s">
        <v>60</v>
      </c>
      <c r="D57" s="508">
        <v>0.3236</v>
      </c>
      <c r="E57" s="510">
        <v>0</v>
      </c>
      <c r="F57" s="510">
        <v>0.02</v>
      </c>
      <c r="G57" s="510">
        <v>0.1636</v>
      </c>
      <c r="H57" s="510">
        <v>0</v>
      </c>
      <c r="I57" s="510">
        <v>0</v>
      </c>
      <c r="J57" s="510">
        <v>0</v>
      </c>
      <c r="K57" s="510">
        <v>0</v>
      </c>
      <c r="L57" s="510">
        <v>0</v>
      </c>
      <c r="M57" s="510">
        <v>0</v>
      </c>
      <c r="N57" s="510">
        <v>0.12</v>
      </c>
      <c r="O57" s="510">
        <v>0</v>
      </c>
      <c r="P57" s="510">
        <v>0.02</v>
      </c>
      <c r="Q57" s="510">
        <v>0</v>
      </c>
    </row>
    <row r="58" spans="1:17" s="80" customFormat="1" ht="19.5" customHeight="1">
      <c r="A58" s="211" t="s">
        <v>84</v>
      </c>
      <c r="B58" s="212" t="s">
        <v>111</v>
      </c>
      <c r="C58" s="211" t="s">
        <v>58</v>
      </c>
      <c r="D58" s="508">
        <v>0.46</v>
      </c>
      <c r="E58" s="510">
        <v>0.46</v>
      </c>
      <c r="F58" s="510">
        <v>0</v>
      </c>
      <c r="G58" s="510">
        <v>0</v>
      </c>
      <c r="H58" s="510">
        <v>0</v>
      </c>
      <c r="I58" s="510">
        <v>0</v>
      </c>
      <c r="J58" s="510">
        <v>0</v>
      </c>
      <c r="K58" s="510">
        <v>0</v>
      </c>
      <c r="L58" s="510">
        <v>0</v>
      </c>
      <c r="M58" s="510">
        <v>0</v>
      </c>
      <c r="N58" s="510">
        <v>0</v>
      </c>
      <c r="O58" s="510">
        <v>0</v>
      </c>
      <c r="P58" s="510">
        <v>0</v>
      </c>
      <c r="Q58" s="510">
        <v>0</v>
      </c>
    </row>
    <row r="59" spans="1:17" s="80" customFormat="1" ht="19.5" customHeight="1">
      <c r="A59" s="211" t="s">
        <v>85</v>
      </c>
      <c r="B59" s="216" t="s">
        <v>99</v>
      </c>
      <c r="C59" s="217" t="s">
        <v>25</v>
      </c>
      <c r="D59" s="508">
        <v>0</v>
      </c>
      <c r="E59" s="510">
        <v>0</v>
      </c>
      <c r="F59" s="510">
        <v>0</v>
      </c>
      <c r="G59" s="510">
        <v>0</v>
      </c>
      <c r="H59" s="510">
        <v>0</v>
      </c>
      <c r="I59" s="510">
        <v>0</v>
      </c>
      <c r="J59" s="510">
        <v>0</v>
      </c>
      <c r="K59" s="510">
        <v>0</v>
      </c>
      <c r="L59" s="510">
        <v>0</v>
      </c>
      <c r="M59" s="510">
        <v>0</v>
      </c>
      <c r="N59" s="510">
        <v>0</v>
      </c>
      <c r="O59" s="510">
        <v>0</v>
      </c>
      <c r="P59" s="510">
        <v>0</v>
      </c>
      <c r="Q59" s="510">
        <v>0</v>
      </c>
    </row>
    <row r="60" spans="1:17" s="80" customFormat="1" ht="19.5" customHeight="1">
      <c r="A60" s="211" t="s">
        <v>86</v>
      </c>
      <c r="B60" s="216" t="s">
        <v>100</v>
      </c>
      <c r="C60" s="217" t="s">
        <v>101</v>
      </c>
      <c r="D60" s="508">
        <v>0</v>
      </c>
      <c r="E60" s="510">
        <v>0</v>
      </c>
      <c r="F60" s="510">
        <v>0</v>
      </c>
      <c r="G60" s="510">
        <v>0</v>
      </c>
      <c r="H60" s="510">
        <v>0</v>
      </c>
      <c r="I60" s="510">
        <v>0</v>
      </c>
      <c r="J60" s="510">
        <v>0</v>
      </c>
      <c r="K60" s="510">
        <v>0</v>
      </c>
      <c r="L60" s="510">
        <v>0</v>
      </c>
      <c r="M60" s="510">
        <v>0</v>
      </c>
      <c r="N60" s="510">
        <v>0</v>
      </c>
      <c r="O60" s="510">
        <v>0</v>
      </c>
      <c r="P60" s="510">
        <v>0</v>
      </c>
      <c r="Q60" s="510">
        <v>0</v>
      </c>
    </row>
    <row r="61" spans="1:17" s="80" customFormat="1" ht="19.5" customHeight="1">
      <c r="A61" s="211" t="s">
        <v>104</v>
      </c>
      <c r="B61" s="216" t="s">
        <v>112</v>
      </c>
      <c r="C61" s="217" t="s">
        <v>113</v>
      </c>
      <c r="D61" s="508">
        <v>0</v>
      </c>
      <c r="E61" s="510">
        <v>0</v>
      </c>
      <c r="F61" s="510">
        <v>0</v>
      </c>
      <c r="G61" s="510">
        <v>0</v>
      </c>
      <c r="H61" s="510">
        <v>0</v>
      </c>
      <c r="I61" s="510">
        <v>0</v>
      </c>
      <c r="J61" s="510">
        <v>0</v>
      </c>
      <c r="K61" s="510">
        <v>0</v>
      </c>
      <c r="L61" s="510">
        <v>0</v>
      </c>
      <c r="M61" s="510">
        <v>0</v>
      </c>
      <c r="N61" s="510">
        <v>0</v>
      </c>
      <c r="O61" s="510">
        <v>0</v>
      </c>
      <c r="P61" s="510">
        <v>0</v>
      </c>
      <c r="Q61" s="510">
        <v>0</v>
      </c>
    </row>
    <row r="62" spans="1:17" s="80" customFormat="1" ht="19.5" customHeight="1">
      <c r="A62" s="211" t="s">
        <v>105</v>
      </c>
      <c r="B62" s="216" t="s">
        <v>117</v>
      </c>
      <c r="C62" s="217" t="s">
        <v>40</v>
      </c>
      <c r="D62" s="508">
        <v>0</v>
      </c>
      <c r="E62" s="510">
        <v>0</v>
      </c>
      <c r="F62" s="510">
        <v>0</v>
      </c>
      <c r="G62" s="510">
        <v>0</v>
      </c>
      <c r="H62" s="510">
        <v>0</v>
      </c>
      <c r="I62" s="510">
        <v>0</v>
      </c>
      <c r="J62" s="510">
        <v>0</v>
      </c>
      <c r="K62" s="510">
        <v>0</v>
      </c>
      <c r="L62" s="510">
        <v>0</v>
      </c>
      <c r="M62" s="510">
        <v>0</v>
      </c>
      <c r="N62" s="510">
        <v>0</v>
      </c>
      <c r="O62" s="510">
        <v>0</v>
      </c>
      <c r="P62" s="510">
        <v>0</v>
      </c>
      <c r="Q62" s="510">
        <v>0</v>
      </c>
    </row>
    <row r="63" spans="1:17" s="80" customFormat="1" ht="19.5" customHeight="1">
      <c r="A63" s="211" t="s">
        <v>106</v>
      </c>
      <c r="B63" s="216" t="s">
        <v>118</v>
      </c>
      <c r="C63" s="217" t="s">
        <v>43</v>
      </c>
      <c r="D63" s="508">
        <v>0</v>
      </c>
      <c r="E63" s="510">
        <v>0</v>
      </c>
      <c r="F63" s="510">
        <v>0</v>
      </c>
      <c r="G63" s="510">
        <v>0</v>
      </c>
      <c r="H63" s="510">
        <v>0</v>
      </c>
      <c r="I63" s="510">
        <v>0</v>
      </c>
      <c r="J63" s="510">
        <v>0</v>
      </c>
      <c r="K63" s="510">
        <v>0</v>
      </c>
      <c r="L63" s="510">
        <v>0</v>
      </c>
      <c r="M63" s="510">
        <v>0</v>
      </c>
      <c r="N63" s="510">
        <v>0</v>
      </c>
      <c r="O63" s="510">
        <v>0</v>
      </c>
      <c r="P63" s="510">
        <v>0</v>
      </c>
      <c r="Q63" s="510">
        <v>0</v>
      </c>
    </row>
    <row r="64" spans="1:17" s="80" customFormat="1" ht="19.5" customHeight="1">
      <c r="A64" s="218" t="s">
        <v>107</v>
      </c>
      <c r="B64" s="216" t="s">
        <v>79</v>
      </c>
      <c r="C64" s="217" t="s">
        <v>42</v>
      </c>
      <c r="D64" s="229">
        <v>0</v>
      </c>
      <c r="E64" s="230">
        <v>0</v>
      </c>
      <c r="F64" s="230">
        <v>0</v>
      </c>
      <c r="G64" s="230">
        <v>0</v>
      </c>
      <c r="H64" s="230">
        <v>0</v>
      </c>
      <c r="I64" s="230">
        <v>0</v>
      </c>
      <c r="J64" s="230">
        <v>0</v>
      </c>
      <c r="K64" s="230">
        <v>0</v>
      </c>
      <c r="L64" s="230">
        <v>0</v>
      </c>
      <c r="M64" s="230">
        <v>0</v>
      </c>
      <c r="N64" s="230">
        <v>0</v>
      </c>
      <c r="O64" s="230">
        <v>0</v>
      </c>
      <c r="P64" s="230">
        <v>0</v>
      </c>
      <c r="Q64" s="230">
        <v>0</v>
      </c>
    </row>
    <row r="65" spans="1:17" s="80" customFormat="1" ht="19.5" customHeight="1">
      <c r="A65" s="211" t="s">
        <v>108</v>
      </c>
      <c r="B65" s="216" t="s">
        <v>119</v>
      </c>
      <c r="C65" s="217" t="s">
        <v>56</v>
      </c>
      <c r="D65" s="229">
        <v>0</v>
      </c>
      <c r="E65" s="230">
        <v>0</v>
      </c>
      <c r="F65" s="230">
        <v>0</v>
      </c>
      <c r="G65" s="230">
        <v>0</v>
      </c>
      <c r="H65" s="230">
        <v>0</v>
      </c>
      <c r="I65" s="230">
        <v>0</v>
      </c>
      <c r="J65" s="230">
        <v>0</v>
      </c>
      <c r="K65" s="230">
        <v>0</v>
      </c>
      <c r="L65" s="230">
        <v>0</v>
      </c>
      <c r="M65" s="230">
        <v>0</v>
      </c>
      <c r="N65" s="230">
        <v>0</v>
      </c>
      <c r="O65" s="230">
        <v>0</v>
      </c>
      <c r="P65" s="230">
        <v>0</v>
      </c>
      <c r="Q65" s="230">
        <v>0</v>
      </c>
    </row>
    <row r="66" spans="1:17" ht="14.25">
      <c r="B66" s="110"/>
    </row>
  </sheetData>
  <mergeCells count="9">
    <mergeCell ref="A1:Q1"/>
    <mergeCell ref="A2:Q2"/>
    <mergeCell ref="A3:Q3"/>
    <mergeCell ref="A5:A6"/>
    <mergeCell ref="B5:B6"/>
    <mergeCell ref="C5:C6"/>
    <mergeCell ref="D5:D6"/>
    <mergeCell ref="E5:Q5"/>
    <mergeCell ref="O4:Q4"/>
  </mergeCells>
  <printOptions horizontalCentered="1" verticalCentered="1"/>
  <pageMargins left="1" right="0.25" top="0.25" bottom="0.25" header="0.31496062992126" footer="0.31496062992126"/>
  <pageSetup paperSize="8"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bia</vt:lpstr>
      <vt:lpstr>Sheet1</vt:lpstr>
      <vt:lpstr>01CH</vt:lpstr>
      <vt:lpstr>02CH</vt:lpstr>
      <vt:lpstr>06CH</vt:lpstr>
      <vt:lpstr>07CH</vt:lpstr>
      <vt:lpstr>08CH</vt:lpstr>
      <vt:lpstr>09CH</vt:lpstr>
      <vt:lpstr>10CH</vt:lpstr>
      <vt:lpstr>11CH</vt:lpstr>
      <vt:lpstr>13CH</vt:lpstr>
      <vt:lpstr>12CH(PA2)</vt:lpstr>
      <vt:lpstr>BDQH Kỳ Trước</vt:lpstr>
      <vt:lpstr>Biến động 2020-2030</vt:lpstr>
      <vt:lpstr>Đánh giá CMD đất QH 2016-2020</vt:lpstr>
      <vt:lpstr>KQ thực hiện đất CSD 2016-2020</vt:lpstr>
      <vt:lpstr>'01CH'!Print_Area</vt:lpstr>
      <vt:lpstr>'02CH'!Print_Area</vt:lpstr>
      <vt:lpstr>'06CH'!Print_Area</vt:lpstr>
      <vt:lpstr>'07CH'!Print_Area</vt:lpstr>
      <vt:lpstr>'09CH'!Print_Area</vt:lpstr>
      <vt:lpstr>'11CH'!Print_Area</vt:lpstr>
      <vt:lpstr>'12CH(PA2)'!Print_Area</vt:lpstr>
      <vt:lpstr>'13CH'!Print_Area</vt:lpstr>
      <vt:lpstr>'BDQH Kỳ Trước'!Print_Area</vt:lpstr>
      <vt:lpstr>'Biến động 2020-2030'!Print_Area</vt:lpstr>
      <vt:lpstr>'10CH'!Print_Titles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2021-11-12T08:46:20Z</cp:lastPrinted>
  <dcterms:created xsi:type="dcterms:W3CDTF">2010-02-24T07:38:41Z</dcterms:created>
  <dcterms:modified xsi:type="dcterms:W3CDTF">2021-11-12T09:51:40Z</dcterms:modified>
</cp:coreProperties>
</file>